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19" i="1" l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I13" i="1"/>
  <c r="H13" i="1"/>
  <c r="G16" i="1"/>
  <c r="I16" i="1" s="1"/>
  <c r="G17" i="1"/>
  <c r="H17" i="1" s="1"/>
  <c r="G4" i="1"/>
  <c r="I4" i="1" s="1"/>
  <c r="H16" i="1" l="1"/>
  <c r="H4" i="1"/>
  <c r="I17" i="1"/>
  <c r="G18" i="1"/>
  <c r="G15" i="1"/>
  <c r="G14" i="1"/>
  <c r="G12" i="1"/>
  <c r="G11" i="1"/>
  <c r="G10" i="1"/>
  <c r="G9" i="1"/>
  <c r="G8" i="1"/>
  <c r="G7" i="1"/>
  <c r="G6" i="1"/>
  <c r="G5" i="1"/>
  <c r="H11" i="1" l="1"/>
  <c r="I11" i="1"/>
  <c r="I12" i="1"/>
  <c r="H12" i="1"/>
  <c r="H15" i="1"/>
  <c r="I15" i="1"/>
  <c r="I9" i="1"/>
  <c r="H9" i="1"/>
  <c r="H10" i="1"/>
  <c r="I10" i="1"/>
  <c r="I5" i="1"/>
  <c r="H5" i="1"/>
  <c r="H14" i="1"/>
  <c r="I14" i="1"/>
  <c r="H6" i="1"/>
  <c r="I6" i="1"/>
  <c r="H7" i="1"/>
  <c r="I7" i="1"/>
  <c r="I18" i="1"/>
  <c r="H18" i="1"/>
  <c r="I8" i="1"/>
  <c r="H8" i="1"/>
  <c r="F19" i="1"/>
  <c r="E19" i="1"/>
  <c r="D19" i="1"/>
  <c r="C19" i="1"/>
  <c r="G19" i="1"/>
  <c r="I19" i="1" l="1"/>
  <c r="H19" i="1"/>
</calcChain>
</file>

<file path=xl/sharedStrings.xml><?xml version="1.0" encoding="utf-8"?>
<sst xmlns="http://schemas.openxmlformats.org/spreadsheetml/2006/main" count="31" uniqueCount="31">
  <si>
    <t>序号</t>
  </si>
  <si>
    <t>服务主体</t>
  </si>
  <si>
    <t>作业面积</t>
  </si>
  <si>
    <t>资金</t>
  </si>
  <si>
    <t>机耕</t>
  </si>
  <si>
    <t>机插</t>
  </si>
  <si>
    <t>机防</t>
  </si>
  <si>
    <t>机收任务</t>
  </si>
  <si>
    <t>神农源农机专业合作社</t>
  </si>
  <si>
    <t>华绿农业服务专业合作社</t>
  </si>
  <si>
    <t>保田农机专业合作社</t>
  </si>
  <si>
    <t>伊家乡振兴农业农机专业合作社</t>
  </si>
  <si>
    <t>清华农机专业合作社</t>
  </si>
  <si>
    <t>勤建农机专业合作社</t>
  </si>
  <si>
    <t>农秘书农业服务专业合作社</t>
  </si>
  <si>
    <t>亿龙轩农机专业合作社</t>
  </si>
  <si>
    <t>均口均伊农机专业合作社</t>
  </si>
  <si>
    <t>里心镇精准农机专业合作社</t>
  </si>
  <si>
    <t>林丰农机专业合作社</t>
  </si>
  <si>
    <t>合计</t>
  </si>
  <si>
    <t>田田圈农业综合服务有限公司</t>
  </si>
  <si>
    <t>桐元村股份经济合作社</t>
  </si>
  <si>
    <t>盛鼎农机专业合作社</t>
    <phoneticPr fontId="2" type="noConversion"/>
  </si>
  <si>
    <t>溪口镇杨杉片股份经济合作联合社</t>
    <phoneticPr fontId="2" type="noConversion"/>
  </si>
  <si>
    <t xml:space="preserve"> </t>
    <phoneticPr fontId="2" type="noConversion"/>
  </si>
  <si>
    <t>总计</t>
    <phoneticPr fontId="2" type="noConversion"/>
  </si>
  <si>
    <t>主体部分</t>
  </si>
  <si>
    <t>农户部分</t>
    <phoneticPr fontId="2" type="noConversion"/>
  </si>
  <si>
    <t>主体实际</t>
    <phoneticPr fontId="2" type="noConversion"/>
  </si>
  <si>
    <t>2022年建宁县农业生产社会化服务及补助资金统计汇总表</t>
    <phoneticPr fontId="2" type="noConversion"/>
  </si>
  <si>
    <t>备注：机耕、机插、机防数据截止2022年9月30日，总体补助资金缺口8552元，主体补助资金按照99.147%拨付，总量平衡。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</si>
</sst>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7" sqref="J17"/>
    </sheetView>
  </sheetViews>
  <sheetFormatPr defaultColWidth="9" defaultRowHeight="13.5" x14ac:dyDescent="0.15"/>
  <cols>
    <col min="1" max="1" width="5.125" customWidth="1"/>
    <col min="2" max="2" width="21.375" customWidth="1"/>
    <col min="7" max="7" width="15.375" customWidth="1"/>
  </cols>
  <sheetData>
    <row r="1" spans="1:10" ht="54" customHeight="1" x14ac:dyDescent="0.15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15">
      <c r="A2" s="11" t="s">
        <v>0</v>
      </c>
      <c r="B2" s="11" t="s">
        <v>1</v>
      </c>
      <c r="C2" s="11" t="s">
        <v>2</v>
      </c>
      <c r="D2" s="11"/>
      <c r="E2" s="11"/>
      <c r="F2" s="11"/>
      <c r="G2" s="11" t="s">
        <v>3</v>
      </c>
      <c r="H2" s="11"/>
      <c r="I2" s="11"/>
      <c r="J2" s="11"/>
    </row>
    <row r="3" spans="1:10" x14ac:dyDescent="0.15">
      <c r="A3" s="11"/>
      <c r="B3" s="11"/>
      <c r="C3" s="1" t="s">
        <v>4</v>
      </c>
      <c r="D3" s="1" t="s">
        <v>5</v>
      </c>
      <c r="E3" s="1" t="s">
        <v>6</v>
      </c>
      <c r="F3" s="1" t="s">
        <v>7</v>
      </c>
      <c r="G3" s="13" t="s">
        <v>25</v>
      </c>
      <c r="H3" s="14" t="s">
        <v>27</v>
      </c>
      <c r="I3" s="10" t="s">
        <v>26</v>
      </c>
      <c r="J3" s="5" t="s">
        <v>28</v>
      </c>
    </row>
    <row r="4" spans="1:10" x14ac:dyDescent="0.15">
      <c r="A4" s="1">
        <v>1</v>
      </c>
      <c r="B4" s="2" t="s">
        <v>8</v>
      </c>
      <c r="C4">
        <v>4289.62</v>
      </c>
      <c r="D4" s="1">
        <v>2369.4</v>
      </c>
      <c r="E4" s="1">
        <v>14738.6</v>
      </c>
      <c r="F4" s="1"/>
      <c r="G4" s="10">
        <f t="shared" ref="G4:G18" si="0">C4*20+D4*60+E4*5</f>
        <v>301649.40000000002</v>
      </c>
      <c r="H4" s="5">
        <f>G4*0.6</f>
        <v>180989.64</v>
      </c>
      <c r="I4" s="10">
        <f>G4*0.4</f>
        <v>120659.76000000001</v>
      </c>
      <c r="J4" s="10">
        <f>I4*0.99147</f>
        <v>119630.53224720001</v>
      </c>
    </row>
    <row r="5" spans="1:10" x14ac:dyDescent="0.15">
      <c r="A5" s="1">
        <v>2</v>
      </c>
      <c r="B5" s="2" t="s">
        <v>9</v>
      </c>
      <c r="C5" s="1">
        <v>1038</v>
      </c>
      <c r="D5" s="1">
        <v>1196</v>
      </c>
      <c r="E5" s="1">
        <v>5464</v>
      </c>
      <c r="F5" s="1"/>
      <c r="G5" s="10">
        <f t="shared" si="0"/>
        <v>119840</v>
      </c>
      <c r="H5" s="5">
        <f t="shared" ref="H5:H19" si="1">G5*0.6</f>
        <v>71904</v>
      </c>
      <c r="I5" s="10">
        <f t="shared" ref="I5:I19" si="2">G5*0.4</f>
        <v>47936</v>
      </c>
      <c r="J5" s="10">
        <f t="shared" ref="J5:J19" si="3">I5*0.99147</f>
        <v>47527.105920000002</v>
      </c>
    </row>
    <row r="6" spans="1:10" x14ac:dyDescent="0.15">
      <c r="A6" s="1">
        <v>3</v>
      </c>
      <c r="B6" s="2" t="s">
        <v>10</v>
      </c>
      <c r="C6" s="1">
        <v>1597</v>
      </c>
      <c r="D6" s="1">
        <v>1526.8</v>
      </c>
      <c r="E6" s="1">
        <v>13266.3</v>
      </c>
      <c r="F6" s="1"/>
      <c r="G6" s="10">
        <f t="shared" si="0"/>
        <v>189879.5</v>
      </c>
      <c r="H6" s="5">
        <f t="shared" si="1"/>
        <v>113927.7</v>
      </c>
      <c r="I6" s="10">
        <f t="shared" si="2"/>
        <v>75951.8</v>
      </c>
      <c r="J6" s="10">
        <f t="shared" si="3"/>
        <v>75303.931146000003</v>
      </c>
    </row>
    <row r="7" spans="1:10" ht="27" x14ac:dyDescent="0.15">
      <c r="A7" s="1">
        <v>4</v>
      </c>
      <c r="B7" s="2" t="s">
        <v>11</v>
      </c>
      <c r="C7" s="7">
        <v>750</v>
      </c>
      <c r="D7" s="7">
        <v>380</v>
      </c>
      <c r="E7" s="7">
        <v>6500</v>
      </c>
      <c r="F7" s="1"/>
      <c r="G7" s="10">
        <f t="shared" si="0"/>
        <v>70300</v>
      </c>
      <c r="H7" s="5">
        <f t="shared" si="1"/>
        <v>42180</v>
      </c>
      <c r="I7" s="10">
        <f t="shared" si="2"/>
        <v>28120</v>
      </c>
      <c r="J7" s="10">
        <f t="shared" si="3"/>
        <v>27880.136399999999</v>
      </c>
    </row>
    <row r="8" spans="1:10" ht="27" x14ac:dyDescent="0.15">
      <c r="A8" s="1">
        <v>5</v>
      </c>
      <c r="B8" s="2" t="s">
        <v>20</v>
      </c>
      <c r="C8" s="1"/>
      <c r="D8" s="1"/>
      <c r="E8" s="1">
        <v>30463</v>
      </c>
      <c r="F8" s="1"/>
      <c r="G8" s="10">
        <f t="shared" si="0"/>
        <v>152315</v>
      </c>
      <c r="H8" s="5">
        <f t="shared" si="1"/>
        <v>91389</v>
      </c>
      <c r="I8" s="10">
        <f t="shared" si="2"/>
        <v>60926</v>
      </c>
      <c r="J8" s="10">
        <f t="shared" si="3"/>
        <v>60406.301220000001</v>
      </c>
    </row>
    <row r="9" spans="1:10" x14ac:dyDescent="0.15">
      <c r="A9" s="1">
        <v>6</v>
      </c>
      <c r="B9" s="2" t="s">
        <v>12</v>
      </c>
      <c r="C9" s="1">
        <v>1215</v>
      </c>
      <c r="D9" s="1">
        <v>601</v>
      </c>
      <c r="E9" s="1"/>
      <c r="F9" s="1"/>
      <c r="G9" s="10">
        <f t="shared" si="0"/>
        <v>60360</v>
      </c>
      <c r="H9" s="5">
        <f t="shared" si="1"/>
        <v>36216</v>
      </c>
      <c r="I9" s="10">
        <f t="shared" si="2"/>
        <v>24144</v>
      </c>
      <c r="J9" s="10">
        <f t="shared" si="3"/>
        <v>23938.05168</v>
      </c>
    </row>
    <row r="10" spans="1:10" x14ac:dyDescent="0.15">
      <c r="A10" s="1">
        <v>7</v>
      </c>
      <c r="B10" s="2" t="s">
        <v>13</v>
      </c>
      <c r="C10" s="1">
        <v>3066.2</v>
      </c>
      <c r="D10" s="1">
        <v>2620.4</v>
      </c>
      <c r="E10" s="1">
        <v>4927.8999999999996</v>
      </c>
      <c r="F10" s="1"/>
      <c r="G10" s="10">
        <f t="shared" si="0"/>
        <v>243187.5</v>
      </c>
      <c r="H10" s="5">
        <f t="shared" si="1"/>
        <v>145912.5</v>
      </c>
      <c r="I10" s="10">
        <f t="shared" si="2"/>
        <v>97275</v>
      </c>
      <c r="J10" s="10">
        <f t="shared" si="3"/>
        <v>96445.244250000003</v>
      </c>
    </row>
    <row r="11" spans="1:10" ht="27" x14ac:dyDescent="0.15">
      <c r="A11" s="1">
        <v>8</v>
      </c>
      <c r="B11" s="2" t="s">
        <v>14</v>
      </c>
      <c r="C11" s="1"/>
      <c r="D11" s="1">
        <v>367</v>
      </c>
      <c r="E11" s="1">
        <v>48566</v>
      </c>
      <c r="F11" s="1"/>
      <c r="G11" s="10">
        <f t="shared" si="0"/>
        <v>264850</v>
      </c>
      <c r="H11" s="5">
        <f t="shared" si="1"/>
        <v>158910</v>
      </c>
      <c r="I11" s="10">
        <f t="shared" si="2"/>
        <v>105940</v>
      </c>
      <c r="J11" s="10">
        <f t="shared" si="3"/>
        <v>105036.3318</v>
      </c>
    </row>
    <row r="12" spans="1:10" x14ac:dyDescent="0.15">
      <c r="A12" s="1">
        <v>9</v>
      </c>
      <c r="B12" s="2" t="s">
        <v>15</v>
      </c>
      <c r="C12" s="6">
        <v>4715</v>
      </c>
      <c r="D12" s="6">
        <v>2532.4</v>
      </c>
      <c r="E12" s="6">
        <v>2714.9</v>
      </c>
      <c r="F12" s="1"/>
      <c r="G12" s="10">
        <f t="shared" si="0"/>
        <v>259818.5</v>
      </c>
      <c r="H12" s="5">
        <f t="shared" si="1"/>
        <v>155891.1</v>
      </c>
      <c r="I12" s="10">
        <f t="shared" si="2"/>
        <v>103927.40000000001</v>
      </c>
      <c r="J12" s="10">
        <f t="shared" si="3"/>
        <v>103040.89927800001</v>
      </c>
    </row>
    <row r="13" spans="1:10" x14ac:dyDescent="0.15">
      <c r="A13" s="1">
        <v>10</v>
      </c>
      <c r="B13" s="2" t="s">
        <v>16</v>
      </c>
      <c r="C13" s="8">
        <v>680</v>
      </c>
      <c r="D13" s="8">
        <v>200</v>
      </c>
      <c r="E13" s="8">
        <v>18806</v>
      </c>
      <c r="G13" s="10">
        <v>108245</v>
      </c>
      <c r="H13" s="5">
        <f t="shared" si="1"/>
        <v>64947</v>
      </c>
      <c r="I13" s="10">
        <f t="shared" si="2"/>
        <v>43298</v>
      </c>
      <c r="J13" s="10">
        <f t="shared" si="3"/>
        <v>42928.668059999996</v>
      </c>
    </row>
    <row r="14" spans="1:10" ht="27" x14ac:dyDescent="0.15">
      <c r="A14" s="1">
        <v>11</v>
      </c>
      <c r="B14" s="2" t="s">
        <v>17</v>
      </c>
      <c r="C14" s="6">
        <v>777</v>
      </c>
      <c r="D14" s="6">
        <v>439</v>
      </c>
      <c r="E14" s="6">
        <v>10589</v>
      </c>
      <c r="F14" s="1"/>
      <c r="G14" s="10">
        <f t="shared" si="0"/>
        <v>94825</v>
      </c>
      <c r="H14" s="5">
        <f t="shared" si="1"/>
        <v>56895</v>
      </c>
      <c r="I14" s="10">
        <f t="shared" si="2"/>
        <v>37930</v>
      </c>
      <c r="J14" s="10">
        <f t="shared" si="3"/>
        <v>37606.4571</v>
      </c>
    </row>
    <row r="15" spans="1:10" x14ac:dyDescent="0.15">
      <c r="A15" s="1">
        <v>12</v>
      </c>
      <c r="B15" s="1" t="s">
        <v>18</v>
      </c>
      <c r="C15" s="6">
        <v>1410</v>
      </c>
      <c r="D15" s="6">
        <v>1755</v>
      </c>
      <c r="E15" s="1"/>
      <c r="F15" s="9" t="s">
        <v>24</v>
      </c>
      <c r="G15" s="10">
        <f t="shared" si="0"/>
        <v>133500</v>
      </c>
      <c r="H15" s="5">
        <f t="shared" si="1"/>
        <v>80100</v>
      </c>
      <c r="I15" s="10">
        <f t="shared" si="2"/>
        <v>53400</v>
      </c>
      <c r="J15" s="10">
        <f t="shared" si="3"/>
        <v>52944.498</v>
      </c>
    </row>
    <row r="16" spans="1:10" ht="27" x14ac:dyDescent="0.15">
      <c r="A16" s="1">
        <v>13</v>
      </c>
      <c r="B16" s="4" t="s">
        <v>23</v>
      </c>
      <c r="C16" s="1">
        <v>1755.07</v>
      </c>
      <c r="D16" s="1">
        <v>1097.97</v>
      </c>
      <c r="E16" s="1">
        <v>2428.8000000000002</v>
      </c>
      <c r="F16" s="1">
        <v>9515.02</v>
      </c>
      <c r="G16" s="10">
        <f>C16*20+D16*60+E16*5+F16*15</f>
        <v>255848.90000000002</v>
      </c>
      <c r="H16" s="5">
        <f t="shared" si="1"/>
        <v>153509.34</v>
      </c>
      <c r="I16" s="10">
        <f t="shared" si="2"/>
        <v>102339.56000000001</v>
      </c>
      <c r="J16" s="10">
        <f t="shared" si="3"/>
        <v>101466.60355320001</v>
      </c>
    </row>
    <row r="17" spans="1:10" x14ac:dyDescent="0.15">
      <c r="A17" s="1">
        <v>14</v>
      </c>
      <c r="B17" s="2" t="s">
        <v>21</v>
      </c>
      <c r="C17" s="1">
        <v>2801</v>
      </c>
      <c r="D17" s="1"/>
      <c r="E17" s="1">
        <v>10116</v>
      </c>
      <c r="F17" s="1">
        <v>5113.5</v>
      </c>
      <c r="G17" s="10">
        <f>C17*20+D17*60+E17*5+F17*15</f>
        <v>183302.5</v>
      </c>
      <c r="H17" s="5">
        <f t="shared" si="1"/>
        <v>109981.5</v>
      </c>
      <c r="I17" s="10">
        <f t="shared" si="2"/>
        <v>73321</v>
      </c>
      <c r="J17" s="10">
        <f t="shared" si="3"/>
        <v>72695.57187</v>
      </c>
    </row>
    <row r="18" spans="1:10" x14ac:dyDescent="0.15">
      <c r="A18" s="1">
        <v>15</v>
      </c>
      <c r="B18" s="4" t="s">
        <v>22</v>
      </c>
      <c r="C18" s="6"/>
      <c r="D18" s="6">
        <v>1011</v>
      </c>
      <c r="E18" s="6">
        <v>1994</v>
      </c>
      <c r="F18" s="1"/>
      <c r="G18" s="10">
        <f t="shared" si="0"/>
        <v>70630</v>
      </c>
      <c r="H18" s="5">
        <f t="shared" si="1"/>
        <v>42378</v>
      </c>
      <c r="I18" s="10">
        <f t="shared" si="2"/>
        <v>28252</v>
      </c>
      <c r="J18" s="10">
        <f t="shared" si="3"/>
        <v>28011.010439999998</v>
      </c>
    </row>
    <row r="19" spans="1:10" x14ac:dyDescent="0.15">
      <c r="A19" s="11" t="s">
        <v>19</v>
      </c>
      <c r="B19" s="12"/>
      <c r="C19" s="1">
        <f>SUM(C4:C18)</f>
        <v>24093.89</v>
      </c>
      <c r="D19" s="1">
        <f>SUM(D4:D18)</f>
        <v>16095.97</v>
      </c>
      <c r="E19" s="1">
        <f>SUM(E4:E18)</f>
        <v>170574.49999999997</v>
      </c>
      <c r="F19" s="1">
        <f>SUM(F4:F18)</f>
        <v>14628.52</v>
      </c>
      <c r="G19" s="10">
        <f>SUM(G4:G18)</f>
        <v>2508551.2999999998</v>
      </c>
      <c r="H19" s="5">
        <f t="shared" si="1"/>
        <v>1505130.7799999998</v>
      </c>
      <c r="I19" s="10">
        <f t="shared" si="2"/>
        <v>1003420.52</v>
      </c>
      <c r="J19" s="10">
        <f>SUM(J4:J18)</f>
        <v>994861.34296440007</v>
      </c>
    </row>
    <row r="20" spans="1:10" ht="30.95" customHeight="1" x14ac:dyDescent="0.15">
      <c r="A20" s="3" t="s">
        <v>30</v>
      </c>
    </row>
  </sheetData>
  <mergeCells count="6">
    <mergeCell ref="C2:F2"/>
    <mergeCell ref="A19:B19"/>
    <mergeCell ref="A2:A3"/>
    <mergeCell ref="B2:B3"/>
    <mergeCell ref="G2:J2"/>
    <mergeCell ref="A1:J1"/>
  </mergeCells>
  <phoneticPr fontId="2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xb21cn</cp:lastModifiedBy>
  <cp:lastPrinted>2022-11-30T01:54:50Z</cp:lastPrinted>
  <dcterms:created xsi:type="dcterms:W3CDTF">2021-07-16T09:15:00Z</dcterms:created>
  <dcterms:modified xsi:type="dcterms:W3CDTF">2022-11-30T02:15:41Z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CCFA755CAE8B49F399B52F87376066D3</vt:lpwstr>
  </property>
  <property fmtid="{D5CDD505-2E9C-101B-9397-08002B2CF9AE}" pid="3" name="KSOProductBuildVer">
    <vt:lpwstr>2052-11.1.0.10667</vt:lpwstr>
  </property>
</Properties>
</file>