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2" sheetId="1" r:id="rId1"/>
    <sheet name="Sheet1" sheetId="2" r:id="rId2"/>
  </sheets>
  <definedNames>
    <definedName name="_xlnm.Print_Titles" localSheetId="1">'Sheet1'!$3:$3</definedName>
    <definedName name="_xlnm._FilterDatabase" localSheetId="1" hidden="1">'Sheet1'!$D$1:$D$181</definedName>
  </definedNames>
  <calcPr fullCalcOnLoad="1"/>
</workbook>
</file>

<file path=xl/sharedStrings.xml><?xml version="1.0" encoding="utf-8"?>
<sst xmlns="http://schemas.openxmlformats.org/spreadsheetml/2006/main" count="1244" uniqueCount="549">
  <si>
    <t>建宁县2023年老旧小区改造项目明细表</t>
  </si>
  <si>
    <t>序号</t>
  </si>
  <si>
    <t>所在城市</t>
  </si>
  <si>
    <t>所在区县</t>
  </si>
  <si>
    <t>项目名称</t>
  </si>
  <si>
    <t>小区明细</t>
  </si>
  <si>
    <t>涉及户数（户）</t>
  </si>
  <si>
    <t>小区内楼栋数（栋）</t>
  </si>
  <si>
    <t>总建筑面积（万平方米）</t>
  </si>
  <si>
    <t>小区个数（个）</t>
  </si>
  <si>
    <t>建成时间</t>
  </si>
  <si>
    <t>房屋性质</t>
  </si>
  <si>
    <t>三明市</t>
  </si>
  <si>
    <t>建宁县</t>
  </si>
  <si>
    <t>河东片区改造二期</t>
  </si>
  <si>
    <t>楮树坑、河东社区小区</t>
  </si>
  <si>
    <t>2000年前</t>
  </si>
  <si>
    <t>集资房</t>
  </si>
  <si>
    <t>新生片区改造二期</t>
  </si>
  <si>
    <t>税务局宿舍小区、二轻宿舍小区、工行宿舍小区、粮食局宿舍小区、工商局宿舍小区、烟草宿舍小区、种子公司宿舍小区、伐木场宿舍小区、医药公司宿舍小区、工商局宿舍小区、计委宿舍小区、计生局宿舍小区、一中宿舍小区、实幼侧边小区</t>
  </si>
  <si>
    <t>2000年以前</t>
  </si>
  <si>
    <t>商品房、房改房、集资房</t>
  </si>
  <si>
    <t>复兴片区改造二期</t>
  </si>
  <si>
    <t>原检察院宿舍、原实小宿舍、公安局宿舍、原邮电局宿舍、原商业局宿舍、原教育局宿舍、原老干局宿舍、自然资源局宿舍、人行宿舍、科技局宿舍、龙宝路小区</t>
  </si>
  <si>
    <t>商品房、集资房、房改房</t>
  </si>
  <si>
    <t>水南片区改造三期</t>
  </si>
  <si>
    <t>法院旁小区、水南邮政宿舍、河南东路小区、将军坊</t>
  </si>
  <si>
    <t>80-90年代、2005年</t>
  </si>
  <si>
    <t>集资房、商品房、房改房</t>
  </si>
  <si>
    <t>溪口村片区老旧小区改造</t>
  </si>
  <si>
    <t>和平小区一期、和平小区二期、和平小区三期、和平小区四期</t>
  </si>
  <si>
    <t>建宁县：合计5个项目</t>
  </si>
  <si>
    <t>三明市2022年中央补助支持城镇老旧小区改造计划项目清单表</t>
  </si>
  <si>
    <t xml:space="preserve">    省（区、市）     市                                                                                             联系人及电话：</t>
  </si>
  <si>
    <t>所在街道及社区</t>
  </si>
  <si>
    <t>小区名称</t>
  </si>
  <si>
    <t>计划改造内容</t>
  </si>
  <si>
    <t>预计投资额(万元)</t>
  </si>
  <si>
    <t>年度计划投资
（万元）</t>
  </si>
  <si>
    <t>建设年限
（例：2020-2021）</t>
  </si>
  <si>
    <t>备注</t>
  </si>
  <si>
    <t>三明市：合计</t>
  </si>
  <si>
    <t>梅列区</t>
  </si>
  <si>
    <t>列东街道三路社区</t>
  </si>
  <si>
    <t>丁香新村53－55幢</t>
  </si>
  <si>
    <t>1980、1993、1984</t>
  </si>
  <si>
    <t>路面硬化、地下管网改造、水沟整修、监控铺设、花带改造、健身设施铺设、电线线路整修、防盗门和对讲系统增设、电动车充电桩等</t>
  </si>
  <si>
    <t>2020-2021</t>
  </si>
  <si>
    <t>2020年第二批</t>
  </si>
  <si>
    <t>列东街道四路社区</t>
  </si>
  <si>
    <t>沪明新村68-73幢</t>
  </si>
  <si>
    <t>1999、2000、2002</t>
  </si>
  <si>
    <t>商品房</t>
  </si>
  <si>
    <t>立面改造、路面硬化，电线线路整修，地下管网改造，水沟整修，监控铺设，花带改造，增设健身设施、停车位</t>
  </si>
  <si>
    <t>列东街道圳尾社区</t>
  </si>
  <si>
    <t>绿岩新村4-15幢，43-50幢，80、84、106、108、109、116栋幢</t>
  </si>
  <si>
    <t>1980年代-2000年</t>
  </si>
  <si>
    <t>集资房、商品房</t>
  </si>
  <si>
    <t>列东街道一路社区</t>
  </si>
  <si>
    <t>双园新村16-23、59-60幢</t>
  </si>
  <si>
    <t>1990年代</t>
  </si>
  <si>
    <t>房改房、集资房、商品房</t>
  </si>
  <si>
    <t>列东街道二路社区</t>
  </si>
  <si>
    <t>杜鹃新村2-34幢</t>
  </si>
  <si>
    <t>1980年代</t>
  </si>
  <si>
    <t>房改房</t>
  </si>
  <si>
    <t>列东街道梅岭社区</t>
  </si>
  <si>
    <t>梅岭新村59－61幢</t>
  </si>
  <si>
    <t>小区路面改造，围墙改造，雨、污水管网改造，增设停车场，花带改造</t>
  </si>
  <si>
    <t>列东街道高岩社区</t>
  </si>
  <si>
    <t>麒麟新村2-16幢</t>
  </si>
  <si>
    <t>高岩新村70-86、24-35、40、53幢</t>
  </si>
  <si>
    <t>1980年代-90年代</t>
  </si>
  <si>
    <t>房改房、商品房</t>
  </si>
  <si>
    <t>路面改造，雨、污水管网改造，电线线路整修，新增改造停车泊位，增设健身休闲设施，增设消防设施路面硬化，水沟整修，监控铺设，花带改造，停车位、防盗门和对讲系统增设、电动车充电桩、电子停车门杆、儿童沙池、电子门禁、70间柴火房拆除、电子人脸门禁系统，增设快递服务站</t>
  </si>
  <si>
    <t>列西街道富华社区</t>
  </si>
  <si>
    <t>五四新村1-9、11、26-29幢，富华新村5-7A、7B、18-28幢</t>
  </si>
  <si>
    <t>房改房、安置房</t>
  </si>
  <si>
    <t>徐碧街道重化社区</t>
  </si>
  <si>
    <t>龙腾小区</t>
  </si>
  <si>
    <t>1970年代-2000年</t>
  </si>
  <si>
    <t>房改房、集资房、集体宿舍</t>
  </si>
  <si>
    <t>小区道路改造，水沟、盖板整修，雨、污水管网改造，新增改造停车泊位，增设休闲设施、露天运动器材，房屋楼顶防水改造，绿化带改造、电线线路整修、增设监控设施，拆除柴火间</t>
  </si>
  <si>
    <t>徐碧街道五路社区</t>
  </si>
  <si>
    <t>徐碧二村12-17幢</t>
  </si>
  <si>
    <t>1989年</t>
  </si>
  <si>
    <t>丁香小区</t>
  </si>
  <si>
    <t>1980年代初期</t>
  </si>
  <si>
    <t>沪明新村14-21幢、29-30幢、39-45、55、57-59、61-67幢</t>
  </si>
  <si>
    <t>1980年代-2000年前</t>
  </si>
  <si>
    <t>列东街道崇桂社区</t>
  </si>
  <si>
    <t>崇桂新村1、13-23、25-52、56、67-85幢</t>
  </si>
  <si>
    <t>路面改造，雨、污水管网改造，电线线路整修，新增改造停车泊位，增设健身休闲设施，增设消防设施路面硬化，水沟整修，监控铺设，花带改造，停车位、防盗门和对讲系统增设、电动车充电桩、电子停车门杆、儿童沙池、电子门禁、59间柴火房要拆、电子人脸门禁系统，增设快递服务站</t>
  </si>
  <si>
    <t>2021-2022</t>
  </si>
  <si>
    <t>列东街道东安社区</t>
  </si>
  <si>
    <t>徐碧一村23-41、51-70幢</t>
  </si>
  <si>
    <t>1980年代-1990年代</t>
  </si>
  <si>
    <t>路面改造，雨、污水管网改造，强弱电下地，立面改造、空调排水系统改造、新增改造停车泊位，增设健身休闲设施，增设消防设施、路面硬化，水沟整修，监控铺设，停车位、防盗门和对讲系统增设、电动车充电桩、电子停车门杆、电子门禁、垃圾分类亭、大件物品堆放处、200余间柴火房要拆（本小区属低洼地带，要地面垫高重新建设.建议拆迁、安置，建议拓宽石油巷道可通车，将名扬路、周边巷道画线停车与立体停车场交由第三方物业一并管理）</t>
  </si>
  <si>
    <t>东安新村50-58幢</t>
  </si>
  <si>
    <t>路面改造，雨、污水管网改造，强弱电下地，围墙修整、陡坡设置扶手、减速带新增改造停车泊位，增设健身休闲设施，增设消防设施、路面硬化，水沟整修，监控铺设，停车位、防盗门和对讲系统增设、电动车充电桩、电子停车门杆垃圾分类亭</t>
  </si>
  <si>
    <t>列东街道江滨社区</t>
  </si>
  <si>
    <t>江滨新村1-6、8、11-14、35、36、45幢</t>
  </si>
  <si>
    <t>小区立面改造，小区路面改造，电线线路整修，排水沟整修，休闲景观改造，监控铺设，增设电动车充电桩，健身设施，楼顶排水管维修，电子停车门杆，建设对应门杆电子停车位，建设智慧社区系统。</t>
  </si>
  <si>
    <t>和仁新村10、11、21、22、30-33、37-39、41、42、45、46、49幢</t>
  </si>
  <si>
    <t>1990年代-2000年前</t>
  </si>
  <si>
    <t>列东街道新和社区</t>
  </si>
  <si>
    <t>东安新村26、36-38、40、41、43、63-68、70、73-76、101-107、111-115幢</t>
  </si>
  <si>
    <t>小区道路改造，水沟、盖板整修，雨、污水管网改造，停车泊位，增设休闲设施、露天运动器材，房屋楼顶防水改造，绿化带改造、电线线路整修、增设监控设施，拆除柴火间、彩钢瓦汽车修理店</t>
  </si>
  <si>
    <t>双园新村1、2、6-9、11-13、28-31、33、34、38、39、44、45、54-56、61-63</t>
  </si>
  <si>
    <t>绿岩新村3、25、26、58、60-63、69、81-83、73、77、78、88、90、96-98、101、128幢</t>
  </si>
  <si>
    <t>1970年代-2000年前</t>
  </si>
  <si>
    <t>路面改造，雨、污水管网改造，强弱电下地，立面改造、空调排水系统改造、新增改造停车泊位，增设健身休闲设施，增设消防设施、路面硬化，水沟整修，监控铺设，停车位、防盗门和对讲系统增设、电动车充电桩、电子停车门杆、电子门禁、垃圾分类亭、柴火房要拆</t>
  </si>
  <si>
    <t>牡丹新村5-36幢</t>
  </si>
  <si>
    <t>1980年代初</t>
  </si>
  <si>
    <t>立面改造、路面硬化，电线线路整修，地下管网改造，水沟整修，监控铺设，花带改造，增设健身设施、停车位、活动室</t>
  </si>
  <si>
    <t>红岩新村1、5、附5、6-10、12、14、16、17、30-36、37-40、43、44</t>
  </si>
  <si>
    <t>小区道路改造，水沟、盖板整修，雨、污水管网改造，楼道钢筋裸露整修，新增路灯，新增改造停车泊位，增设休闲设施、露天运动器材，房屋楼顶防水改造，绿化带改造、电线线路整修、增设监控设施，拆除柴火间</t>
  </si>
  <si>
    <t>梅岭新村1-15、22-28、35-40、41-50、53－56、58、62-65幢</t>
  </si>
  <si>
    <t>列西街道龙岗社区</t>
  </si>
  <si>
    <t>龙岗新村1-3幢、6幢</t>
  </si>
  <si>
    <t>1995年</t>
  </si>
  <si>
    <t>公共活动场地、水电网改造、化粪池水沟改造、停车棚改造、雨污管网、路面整修.电动车充电桩、消防设施、屋顶及楼幢外墙改造</t>
  </si>
  <si>
    <t>列西街道北山社区</t>
  </si>
  <si>
    <t>省一建预制厂小区        、群英一村50幢</t>
  </si>
  <si>
    <t>1979年-1985年</t>
  </si>
  <si>
    <t>列西街道富华社区
列西街道北山社区</t>
  </si>
  <si>
    <t>五四新村12-17、19-22幢</t>
  </si>
  <si>
    <t>富华新村8-9幢、13幢、15-17幢</t>
  </si>
  <si>
    <t>徐碧街道乾龙社区</t>
  </si>
  <si>
    <t>茶厂小区</t>
  </si>
  <si>
    <t>1993年</t>
  </si>
  <si>
    <t xml:space="preserve">插墙透绿、柴火间拆除，雨水铸铁管风化需换管；设置老人活动场所1个，改造水泥混凝土路面，污水管网改造，弱电管网改造，雨水管网及雨水沟改造，停车位规划，，化粪池改造，入口岗亭修整1处，增设宣传栏1处
</t>
  </si>
  <si>
    <t>乾龙小区</t>
  </si>
  <si>
    <t>雨水铸铁管换管，改造水泥混凝土路面，污水管网改造，弱电管网改造，雨水管网及雨水沟改造，停车位规划，，化粪池改造，入口岗亭修整1处，增设宣传栏1处</t>
  </si>
  <si>
    <t>新城花园</t>
  </si>
  <si>
    <t>2000年</t>
  </si>
  <si>
    <t>改造水泥混凝土路面，污水管网改造，弱电管网改造，雨水管网及雨水沟改造，停车位规划，化粪池改造，增设宣传栏1处，电子杆</t>
  </si>
  <si>
    <t>兴润小区</t>
  </si>
  <si>
    <t>1997年</t>
  </si>
  <si>
    <t>斑竹小区</t>
  </si>
  <si>
    <t>改造水泥混凝土路面，污水管网改造，弱电管网改造，雨水管网改造，停车位规划，化粪池改造，增设宣传栏1处，电子杆一个、设置老人活动场所</t>
  </si>
  <si>
    <t>三农二福利区</t>
  </si>
  <si>
    <t>改造水泥混凝土路面3200平方米，污水管网改造420米，弱电管网改造380米，雨水管网及雨水沟改造420，停车位规划约60个，增设垃圾分类站1个，化粪池改造，入口岗亭修整1处，出口人行通闸、车1闸套，增设宣传栏1处，拆除原有停车棚并新建非机动车停放车棚</t>
  </si>
  <si>
    <t>徐碧二村47幢</t>
  </si>
  <si>
    <t>1992年</t>
  </si>
  <si>
    <t>小区道路改造，水沟、盖板整修，雨、污水管网改造，新增改造停车泊位，房屋楼顶防水改造，电线线路整修、增设监控设施，拆除原有车棚</t>
  </si>
  <si>
    <t>徐碧街道东乾社区</t>
  </si>
  <si>
    <t>齿轮厂小区</t>
  </si>
  <si>
    <t>公共活动场地、水电网改造、化粪池改造、、停车棚改造、雨污管网、路面整修.电动车充电桩、消防设施、增设休闲厅、出口人行通闸、车1闸套，增设门禁系统、屋顶及楼幢外墙改造</t>
  </si>
  <si>
    <t>乾龙新村144幢</t>
  </si>
  <si>
    <t>水电网改造、化粪池水沟改造、停车棚改造、雨污管网、路面整修.电动车充电桩、消防设施、屋顶及楼幢外墙改造</t>
  </si>
  <si>
    <t>徐碧二村1-8幢、21幢、77-79幢</t>
  </si>
  <si>
    <t>徐碧街道碧湖社区</t>
  </si>
  <si>
    <t>碧湖新村7-9栋</t>
  </si>
  <si>
    <t>经济适用房</t>
  </si>
  <si>
    <t>公共活动场地、水电网改造、停车棚改造、雨污管网、电动车充电桩、消防设施、屋顶及楼幢外墙改造</t>
  </si>
  <si>
    <t>梅列区：合计：39个项目</t>
  </si>
  <si>
    <t>三元区</t>
  </si>
  <si>
    <t>富兴堡街道富兴社区</t>
  </si>
  <si>
    <t>富岗新村（一区、二区）</t>
  </si>
  <si>
    <t>70-90年代</t>
  </si>
  <si>
    <t>立面整修、楼道修缮、楼道走道照明等；道路、路灯、雨污管网、消防设施以及与小区相关的基础设施市政等；停车场、体育和健身设施等配套设施；其他公共服务、社会服务设施。</t>
  </si>
  <si>
    <t>2020年第二批项目</t>
  </si>
  <si>
    <t>公路局小区及周边</t>
  </si>
  <si>
    <t>塑料厂及周边小区</t>
  </si>
  <si>
    <t>70-80年代</t>
  </si>
  <si>
    <t>富兴堡街道富文社区、永兴社区</t>
  </si>
  <si>
    <t>富文新村及周边小区</t>
  </si>
  <si>
    <t>普通商品房、房改房</t>
  </si>
  <si>
    <t>富兴堡街道新南社区、永兴社区</t>
  </si>
  <si>
    <t>林业小区及周边小区</t>
  </si>
  <si>
    <t>普通商品房</t>
  </si>
  <si>
    <t>富兴堡街道新南社区</t>
  </si>
  <si>
    <t>沙洲及周边小区</t>
  </si>
  <si>
    <t>90年代</t>
  </si>
  <si>
    <t>城关街道新龙社区</t>
  </si>
  <si>
    <t>新市中路小区</t>
  </si>
  <si>
    <t>城关街道崇宁社区</t>
  </si>
  <si>
    <t>崇荣巷小区</t>
  </si>
  <si>
    <t>革新巷小区</t>
  </si>
  <si>
    <t>城关街道复康社区（沙洲新村）</t>
  </si>
  <si>
    <t>沙洲新村小区</t>
  </si>
  <si>
    <t>城关街道下洋社区</t>
  </si>
  <si>
    <t>市一建小区</t>
  </si>
  <si>
    <t>城关街道凤岗社区</t>
  </si>
  <si>
    <t>城关街道步行街二期</t>
  </si>
  <si>
    <t>城关街道新亭社区</t>
  </si>
  <si>
    <t>南永新村小区</t>
  </si>
  <si>
    <t>白沙街道台江社区</t>
  </si>
  <si>
    <t>建明小区</t>
  </si>
  <si>
    <t>房改房、普通商品房</t>
  </si>
  <si>
    <t>白沙街道白沙社区</t>
  </si>
  <si>
    <t>联运小区及周边（工业中路2#1-3幢）</t>
  </si>
  <si>
    <t>城关街道芙蓉社区</t>
  </si>
  <si>
    <t>芙蓉新村小区（1-32栋,新亭路1号、2号）</t>
  </si>
  <si>
    <t>80、90年代</t>
  </si>
  <si>
    <t>商品房、房改房</t>
  </si>
  <si>
    <t>南永新村二期</t>
  </si>
  <si>
    <t>南永新村11-17幢,29-31栋,下洋新村1-4幢,新市中路46号，新市中路46号1幢、2幢，48号；新市中路68号1幢、2幢</t>
  </si>
  <si>
    <t>城关街道复康社区</t>
  </si>
  <si>
    <t>红旗新村二期（红旗新村24幢-35幢）</t>
  </si>
  <si>
    <t>沙洲新村二期</t>
  </si>
  <si>
    <t>沙洲新村1、2、5、6、7、8、10、18、19、20、21、22幢</t>
  </si>
  <si>
    <t>复康路小区</t>
  </si>
  <si>
    <t>崇荣路2、4，阳巷5、6、7、8，复康19、33、33-1.2.3、35、51-1.2.3、55、57、59，新市南路213、215</t>
  </si>
  <si>
    <t>步行街周边三期</t>
  </si>
  <si>
    <t>楼栋数18栋：崇荣路21.23.25.27.29,中山路258、260、262、299、301;龙船巷1、3、4、6、8、10;三元街1.3号</t>
  </si>
  <si>
    <t>城关街道山水社区</t>
  </si>
  <si>
    <t>新市南路号周边小区</t>
  </si>
  <si>
    <t>204-5、204副楼、196、168、170、166号9幢、绿都大厦周边、新市南路142、144、158、160、162幢</t>
  </si>
  <si>
    <t>城关街道建新社区</t>
  </si>
  <si>
    <t>一元路周边小区</t>
  </si>
  <si>
    <t>一元路2、4、6、8号计4幢 ,长安巷2、4、6、8号计4栋，崇荣路34、36、38、40幢计4幢,崇荣路33、35、37、39幢计4栋，胜利路9、11、13号，中山路303号共4栋</t>
  </si>
  <si>
    <t>新市南路交警大队周边小区</t>
  </si>
  <si>
    <t>新市南路335号2.3.4幢，新市南路329号，315号,胜利路9-16幢共计9栋</t>
  </si>
  <si>
    <t>城关街道红印山社区</t>
  </si>
  <si>
    <t>红印山天桥周边小区</t>
  </si>
  <si>
    <t>新市南路72、74.76、78、80、82、84、88、90、92;红印山22、23、31</t>
  </si>
  <si>
    <t>红印山生态环境局周边小区</t>
  </si>
  <si>
    <t>红印山1.2.3.4.5.12.14.16.17.18.19.20、红印山小区（红印山32.30.28.26.38.40.文笔路1.7号</t>
  </si>
  <si>
    <t>育才路周边小区（1号1-10幢）</t>
  </si>
  <si>
    <t>轧钢厂及周边小区</t>
  </si>
  <si>
    <t>富兴堡街道东霞社区</t>
  </si>
  <si>
    <t>三恒小区及周边</t>
  </si>
  <si>
    <t>（新市南路8号1幢、2幢、3幢）</t>
  </si>
  <si>
    <t>富兴堡街道富文社区</t>
  </si>
  <si>
    <t>一中周边小区</t>
  </si>
  <si>
    <t>（富兴路12号1.3.4.5.7）</t>
  </si>
  <si>
    <t>三标厂宿舍</t>
  </si>
  <si>
    <t>（富兴路214号1-4幢）</t>
  </si>
  <si>
    <t>林场工区（长兴路25号1-4幢）</t>
  </si>
  <si>
    <t>荆西街道荆东社区</t>
  </si>
  <si>
    <t>地建小区（荆东路11号）</t>
  </si>
  <si>
    <t>白沙街道群二社区</t>
  </si>
  <si>
    <t>三化二村小区</t>
  </si>
  <si>
    <t>白沙街道区二社区</t>
  </si>
  <si>
    <t>三化五村小区</t>
  </si>
  <si>
    <t>白沙街道桥西社区</t>
  </si>
  <si>
    <t>电石小区及周边</t>
  </si>
  <si>
    <t>桥西幼儿园周边小区</t>
  </si>
  <si>
    <t>1998年</t>
  </si>
  <si>
    <t>白沙街道长安社区</t>
  </si>
  <si>
    <t>玉源楼小区</t>
  </si>
  <si>
    <t>岩前阳岩社区</t>
  </si>
  <si>
    <t>东华御园小区、南岸小区</t>
  </si>
  <si>
    <t>莘口溪口社区</t>
  </si>
  <si>
    <t>溪口新村</t>
  </si>
  <si>
    <t>莘口杉口社区</t>
  </si>
  <si>
    <t>将军巷及周边小区</t>
  </si>
  <si>
    <t>中村思源社区</t>
  </si>
  <si>
    <t>思源社区</t>
  </si>
  <si>
    <t>三元区：合计44个项目</t>
  </si>
  <si>
    <t>永安市</t>
  </si>
  <si>
    <t>燕东街道
忠义、仙泉、龙翔、东门、新桥洋、双桥社区</t>
  </si>
  <si>
    <t>燕东街道老旧小区改造二期</t>
  </si>
  <si>
    <t>1982-1999</t>
  </si>
  <si>
    <t>房改房、公房</t>
  </si>
  <si>
    <t>小区道路路面改造、雨污水管改造、公共照明新增改造，公厕及垃圾中转站改造；给水管网及消防管网改造，供水一户一表改造；管线规整及改造、安防监控改造，外墙整修，安装充电设备等。与小区相关的道路工程、给排水工程（含给水、雨水、污水）、电气工程（含电力、通信、照明），雨污分流改造等。</t>
  </si>
  <si>
    <t>1.2020年第二批项目
2.含铁路家属片区</t>
  </si>
  <si>
    <t>燕西街道
新安、北塔社区</t>
  </si>
  <si>
    <t>燕西街道老旧小区改造二期</t>
  </si>
  <si>
    <t>1980-1996</t>
  </si>
  <si>
    <t>小区路面、污水管网改造、路灯、公共厕所、消防设施改造及小区公共基础设施改造等。</t>
  </si>
  <si>
    <t>燕南街道
龙岭、建南社区、马鞍社区</t>
  </si>
  <si>
    <t>燕南街道老旧小区改造二期</t>
  </si>
  <si>
    <t>1985-1995</t>
  </si>
  <si>
    <t>改造小区路面、管线规整、污水管网改造、清淤、化粪池改造、排水沟改造、同步实施雨污分流、公厕改造、完善充电设施、停车场、绿化、照明、蓝球场所改造等便民设施改造等。</t>
  </si>
  <si>
    <t>燕北街道
黄山、江滨、后溪洋社区</t>
  </si>
  <si>
    <t>燕北街道老旧小区改造二期</t>
  </si>
  <si>
    <t>1994-1999</t>
  </si>
  <si>
    <t>雨污分流改造、 更换破损阴井盖，清淤及改造化粪池，增设电梯、停车设施整治、照明设施改造、挡墙栏杆改造，道路改造、绿化提升等。</t>
  </si>
  <si>
    <t>燕东街道
东门、新桥洋、仙泉社区</t>
  </si>
  <si>
    <t>燕东街道老旧小区改造三期</t>
  </si>
  <si>
    <t>1980-2000</t>
  </si>
  <si>
    <t>改造提升小区内部及与小区联系的雨污管网、化粪池、排水沟、充电桩、路面、照明、消防设施等，以及小区建筑物公共部位改造</t>
  </si>
  <si>
    <t>燕西街道
新安、大溪、中山、东坡、北塔社区</t>
  </si>
  <si>
    <t>燕西街道老旧小区改造三期</t>
  </si>
  <si>
    <t>1975-1999</t>
  </si>
  <si>
    <t>房改房、公房、
商品房</t>
  </si>
  <si>
    <t>改造提升小区内部及与小区联系的污水管网、弱电管网、路灯、路面、消防、监控设施等，以及小区建筑物公共部位改造</t>
  </si>
  <si>
    <t>燕南街道
益民、太平、建南、龙岭、马鞍、五四社区</t>
  </si>
  <si>
    <t>燕南街道老旧小区改造三期</t>
  </si>
  <si>
    <t>1970-2005</t>
  </si>
  <si>
    <t>商品房、房改房、公房</t>
  </si>
  <si>
    <t>改造提升小区内部及与小区联系的雨污管网、化粪池、排水沟、充电桩、小区路面、照明、消防设施等，以及小区建筑物公共部位改造</t>
  </si>
  <si>
    <t>其中2001-2005年建成房屋20幢，共597户。</t>
  </si>
  <si>
    <t>燕北街道
江滨、黄山、后溪洋社区、红山社区</t>
  </si>
  <si>
    <t>燕北街道老旧小区改造三期</t>
  </si>
  <si>
    <t>1970-2000</t>
  </si>
  <si>
    <t>商品房、房改房、集资房、公房</t>
  </si>
  <si>
    <t>永安市：合计8个项目</t>
  </si>
  <si>
    <t>明溪县</t>
  </si>
  <si>
    <t>城南社区</t>
  </si>
  <si>
    <t>城南片区改造一期</t>
  </si>
  <si>
    <t>楼道修缮，路面改造，雨、污水管网改造，电线线路整修，新增改造停车泊位，增设健身休闲设施，水沟整修，绿化，停车位、电动车充电桩、电子停车门杆、照明系统</t>
  </si>
  <si>
    <t>老粮食局宿舍、老法院宿舍、住建宿舍（青年路）、老中医院小区、食品公司住宅小区、进修学校住宅小区、政府大院住宅小区</t>
  </si>
  <si>
    <t>城北社区</t>
  </si>
  <si>
    <t>城北片区改造一期</t>
  </si>
  <si>
    <t>路面改造，雨、污水管网改造，电线线路整修，新增改造停车泊位，增设健身休闲设施，水沟整修，绿化、电动车充电桩、电子停车门杆、</t>
  </si>
  <si>
    <t>改造小区分别为：水泥厂房改房、原国土局宿舍楼</t>
  </si>
  <si>
    <t>城东社区</t>
  </si>
  <si>
    <t>城东片区改造一期</t>
  </si>
  <si>
    <t>1980-1999</t>
  </si>
  <si>
    <t>房改房、集资房</t>
  </si>
  <si>
    <t>楼道修缮，路面改造，雨、污水管网改造，电线线路整修，新增改造停车泊位，增设健身休闲设施，增设消防设施路面硬化，水沟整修，绿化，停车位、电动车充电桩、电子停车门杆、照明系统</t>
  </si>
  <si>
    <t>改造小区分别为：供销车队集资楼、企业车队房改房、电影公司安置楼、国管站小区</t>
  </si>
  <si>
    <t>城西社区</t>
  </si>
  <si>
    <t>城西片区改造一期</t>
  </si>
  <si>
    <t>1980-2001</t>
  </si>
  <si>
    <t>路面改造，雨、污水管网改造，电线线路整修，新增改造停车泊位，增设健身休闲设施，增设消防设施路面硬化，水沟整修，监控铺设，绿化，停车位、电动车充电桩、电子停车门杆、</t>
  </si>
  <si>
    <t>1.2000年后建成住宅为林业小区宿舍楼共计1幢24户；
2.改造小区分别为：粮苑大楼、财政局宿舍1幢、2幢（新井下巷）、城关乡宿舍、粮食批发集资楼、林业小区宿舍楼、雪峰镇集资楼（新村路59号）</t>
  </si>
  <si>
    <t>紫岭社区</t>
  </si>
  <si>
    <t>紫岭片区改造一期</t>
  </si>
  <si>
    <t>1982-1997</t>
  </si>
  <si>
    <t>路面改造，雨、污水管网改造，电线线路整修，新增改造停车泊位，增设健身休闲设施，增设消防设施路面硬化，水沟整修，花带改造，停车位、电动车充电桩、电子停车门杆、电梯基础。</t>
  </si>
  <si>
    <t>改造小区分别为：财政局集资房（河滨北路）、职中宿舍、建行宿舍、住建局苏荷（新大路）、紫岭支二路95号、紫岭支一路1号，7号小区</t>
  </si>
  <si>
    <t>中山社区</t>
  </si>
  <si>
    <t>中山片区改造一期</t>
  </si>
  <si>
    <t>1989-2003</t>
  </si>
  <si>
    <t>路面改造，雨、污水管网改造，电线线路整修，新增改造停车泊位，增设消防设施路面硬化，水沟整修，停车位、电动车充电桩、电子停车门杆、</t>
  </si>
  <si>
    <t>1.2000年后建成住宅为绿色家园1、2、4幢共计3幢56户；
2.改造小区分别为：绿色家园1、2、4幢、雪峰镇宿舍楼、外经局宿舍楼、工商局宿舍楼、农业局集资楼1、2幢</t>
  </si>
  <si>
    <t>明溪县：合计6个项目</t>
  </si>
  <si>
    <t>宁化县</t>
  </si>
  <si>
    <t>下东门片区</t>
  </si>
  <si>
    <t>1990-2000年</t>
  </si>
  <si>
    <t>公建房、房改房、宿舍楼</t>
  </si>
  <si>
    <r>
      <t>1、</t>
    </r>
    <r>
      <rPr>
        <sz val="9"/>
        <rFont val="宋体"/>
        <family val="0"/>
      </rPr>
      <t xml:space="preserve">中山南路沿街建筑外面风貌整治提升，建筑外墙整治改造，沿街广告牌匾整治，夜景灯光打造。整治面积5064平方米。 </t>
    </r>
    <r>
      <rPr>
        <b/>
        <sz val="9"/>
        <rFont val="宋体"/>
        <family val="0"/>
      </rPr>
      <t>2、</t>
    </r>
    <r>
      <rPr>
        <sz val="9"/>
        <rFont val="宋体"/>
        <family val="0"/>
      </rPr>
      <t xml:space="preserve">完善部分路段供水、供电、供气、弱电等官网配套设施建设，进行线缆清理及割接下地，相关配套设施整治。长2300米。 </t>
    </r>
    <r>
      <rPr>
        <b/>
        <sz val="9"/>
        <rFont val="宋体"/>
        <family val="0"/>
      </rPr>
      <t>3、</t>
    </r>
    <r>
      <rPr>
        <sz val="9"/>
        <rFont val="宋体"/>
        <family val="0"/>
      </rPr>
      <t xml:space="preserve">小区及周边道路整治改造。 </t>
    </r>
    <r>
      <rPr>
        <b/>
        <sz val="9"/>
        <rFont val="宋体"/>
        <family val="0"/>
      </rPr>
      <t>4、</t>
    </r>
    <r>
      <rPr>
        <sz val="9"/>
        <rFont val="宋体"/>
        <family val="0"/>
      </rPr>
      <t xml:space="preserve">社区排水系统完善，三格化粪池完善建设，实施雨污分离。 </t>
    </r>
    <r>
      <rPr>
        <b/>
        <sz val="9"/>
        <rFont val="宋体"/>
        <family val="0"/>
      </rPr>
      <t>5、</t>
    </r>
    <r>
      <rPr>
        <sz val="9"/>
        <rFont val="宋体"/>
        <family val="0"/>
      </rPr>
      <t xml:space="preserve">社区消防、监控等配套设施建设。 </t>
    </r>
    <r>
      <rPr>
        <b/>
        <sz val="9"/>
        <rFont val="宋体"/>
        <family val="0"/>
      </rPr>
      <t>6、</t>
    </r>
    <r>
      <rPr>
        <sz val="9"/>
        <rFont val="宋体"/>
        <family val="0"/>
      </rPr>
      <t xml:space="preserve">新建公共停车场一处，社区内部停车位规范改造，保证消防通道通畅。 </t>
    </r>
    <r>
      <rPr>
        <b/>
        <sz val="9"/>
        <rFont val="宋体"/>
        <family val="0"/>
      </rPr>
      <t>7、</t>
    </r>
    <r>
      <rPr>
        <sz val="9"/>
        <rFont val="宋体"/>
        <family val="0"/>
      </rPr>
      <t xml:space="preserve">新建公共厕所一处。 </t>
    </r>
    <r>
      <rPr>
        <b/>
        <sz val="9"/>
        <rFont val="宋体"/>
        <family val="0"/>
      </rPr>
      <t>8、</t>
    </r>
    <r>
      <rPr>
        <sz val="9"/>
        <rFont val="宋体"/>
        <family val="0"/>
      </rPr>
      <t xml:space="preserve">对社区街头、路边边角地，以城市景观提升和市民享用的公共休闲空间为导向，打造成街头绿地公园。 </t>
    </r>
    <r>
      <rPr>
        <b/>
        <sz val="9"/>
        <rFont val="宋体"/>
        <family val="0"/>
      </rPr>
      <t>9、</t>
    </r>
    <r>
      <rPr>
        <sz val="9"/>
        <rFont val="宋体"/>
        <family val="0"/>
      </rPr>
      <t xml:space="preserve">完善小区电动车充电桩设施。 </t>
    </r>
    <r>
      <rPr>
        <b/>
        <sz val="9"/>
        <rFont val="宋体"/>
        <family val="0"/>
      </rPr>
      <t>10、</t>
    </r>
    <r>
      <rPr>
        <sz val="9"/>
        <rFont val="宋体"/>
        <family val="0"/>
      </rPr>
      <t xml:space="preserve">龙门路与中山路道路交叉口交通优化。 </t>
    </r>
    <r>
      <rPr>
        <b/>
        <sz val="9"/>
        <rFont val="宋体"/>
        <family val="0"/>
      </rPr>
      <t>11、</t>
    </r>
    <r>
      <rPr>
        <sz val="9"/>
        <rFont val="宋体"/>
        <family val="0"/>
      </rPr>
      <t xml:space="preserve">修缮、配建书信、报刊杂志投递设施和公告宣传栏。 </t>
    </r>
    <r>
      <rPr>
        <b/>
        <sz val="9"/>
        <rFont val="宋体"/>
        <family val="0"/>
      </rPr>
      <t>12、</t>
    </r>
    <r>
      <rPr>
        <sz val="9"/>
        <rFont val="宋体"/>
        <family val="0"/>
      </rPr>
      <t>增设快递柜，垃圾分类处理设备。</t>
    </r>
  </si>
  <si>
    <t>2020-2022</t>
  </si>
  <si>
    <t>自建房部分户数未计算在内</t>
  </si>
  <si>
    <t>北山社区</t>
  </si>
  <si>
    <t>北大街片区</t>
  </si>
  <si>
    <t>1、中山路建筑外立面风貌整治提升，建筑外墙采用具有宁化特色的古建筑形式进行改造，夜景灯光打造。沿路人行道恢复为历史石材路面，沿街广告牌匾整治提升。
2、完善部分路段供水、供电、供气、弱电等管网配套设施建设，进行线缆清理及割接下地，相关配套设施整治。长2190米。                           
3、小区及周边道路整治改造。                                                                                  4、社区排水系统完善，三格化粪池完善建设，实施雨污分离。
5、社区消防、监控等配套设施建设。
6、新建公共停车场，同步实施加装电动汽车充电桩配套建设。社区内部停车位规范改造，保证消 防通道通畅。
7、现有公共厕所改善提升，新建公共厕所一处。
8、现有滨水翠园休闲空间进行整治提升，使其整体风貌与改造后的中山古街相协调。对社区街头、路边边角地，以城市景观提升和市民享用的公共休闲空间为导向，打造成街头绿地公园。
9、完善社区电动车充电桩设施。
10、完善社区内部的路灯建设。
11、修缮、配建书信、报刊杂志投递设施和公告宣传栏。
12、增设快递柜，垃圾分类处理设备。</t>
  </si>
  <si>
    <t>朝阳社区</t>
  </si>
  <si>
    <t>朝阳新村片区</t>
  </si>
  <si>
    <t>商品房、公建房、宿舍楼</t>
  </si>
  <si>
    <t>1、沿街建筑外面风貌整治提升，建筑外墙整治改造，沿街广告牌匾整治。整治面积3600平方米。
2、完善部分路段供水、供电、供气、弱电等管网配套设施建设，进行线缆清理及割接下地，相关配套设施整治。长850米。  
3、小区及周边道路整治改造。                                                                                  4、社区排水系统完善，三格化粪池完善建设，实施雨污分离。
5、社区消防、监控等配套设施建设。
6、现状公共停车场改造完善，同步实施加装电动汽车充电桩配套建设。社区内部停车位规范改造，保证消防通道通畅。
7、现有公共厕所改善提升，新建公共厕所一处。
8、对社区街头、路边边角地，以城市景观提升和市民享用的公共休闲空间为导向，打造成街头绿地公园。
9、完善社区电动车充电桩设施。
10、完善社区内部的路灯建设。
11、社区安装智能音箱、智能井盖、智能烟感、人脸识别门禁、智慧小区监控平台等设施。
12、修缮、配建书信、报刊杂志投递设施和公告宣传栏。
13、增设快递柜，垃圾分类处理设备。</t>
  </si>
  <si>
    <t>小溪社区</t>
  </si>
  <si>
    <t>小溪边片区</t>
  </si>
  <si>
    <t>1980-2000年</t>
  </si>
  <si>
    <t>商品房、房改房、公建房、宿舍楼及单栋住宅楼</t>
  </si>
  <si>
    <t>1、宁阳古街建筑外立面风貌整治提升，建筑外墙采用具有宁化特色的古建筑形式进行改造，路面恢复为历史石材路面，古街入口增色牌坊，沿街广告牌匾整治提升。
2、社区供水、供电、供气、弱电等市政配套设施改造完善。
3、小区及周边道路整治改造。                                                                            4、社区排水系统完善，三格化粪池完善建设，实施雨污分离。
5、社区消防、监控等配套设施建设。
6、新建公共停车场，同步实施加装电动汽车充电桩配套建设。社区内部停车位规范改造，保证消防通道通畅。
7、现有公共厕所改善提升，新建公共厕所一处。
8、完善社区电动车充电桩设施。
9、完善社区内部的路灯建设。
10、社区安装智能音箱、智能井盖、智能烟感、人脸识别门禁、智慧小区监控平台等设施。
11、修缮、配建书信、报刊杂志投递设施和公告宣传栏。
12、增设快递柜，垃圾分类处理设备。                                                                     13、社区内不同的小区，街区围墙整治，打造成互联互通的完整街区。</t>
  </si>
  <si>
    <t>南街社区</t>
  </si>
  <si>
    <t>林业新村片区</t>
  </si>
  <si>
    <t>商品房、公建房、房改房、宿舍楼</t>
  </si>
  <si>
    <t>1、沿街建筑外面风貌整治提升，建筑外墙整治改造，沿街广告牌匾整治，夜景灯光打造。整治面积7506平方米。
2、小区及周边道路整治改造。                                                                                  3、完善部分路段供水、供电、供气、弱电等管网配套设施建设，进行线缆清理及割接下地，相关配套设施整治。长4500米。
4、社区排水系统完善，三格化粪池完善建设，实施雨污分离。
5、社区消防、监控等配套设施建设。
6、现状公共停车场改造完善，同步实施加装电动汽车充电桩配套建设。社区内部停车位规范改造，保证消防通道通畅。
7、现有公共厕所改善提升，新建公共厕所一处。
8、对社区街头、路边边角地，以城市景观提升和市民享用的公共休闲空间为导向，打造成街头绿地公园。
9、完善社区电动车充电桩设施。
10、完善社区内部的路灯建设。
11、修缮、配建书信、报刊杂志投递设施和公告宣传栏。
12、增设快递柜，垃圾分类处理设备。</t>
  </si>
  <si>
    <t>2020年第二批申报，自建房部分户数未计算在内</t>
  </si>
  <si>
    <t>北山财政公房片区</t>
  </si>
  <si>
    <t>宿舍楼</t>
  </si>
  <si>
    <t>1.小区道路硬化，实施雨污分流，供水、供电、供气等基础设施管网建设，弱电管线整治，增设消防、安防配套设施，停车位改造，改造小区绿地公园，完善电动车充电桩，增设快递柜、垃圾分类点等。
2.小区周边道路改造，外立面整治，照明设施建设。</t>
  </si>
  <si>
    <t>宁化县：合计6个项目</t>
  </si>
  <si>
    <t>清流县</t>
  </si>
  <si>
    <t>长兴社区</t>
  </si>
  <si>
    <t>南门桥片区</t>
  </si>
  <si>
    <t>雨污管网疏通、修缮，路面改造，绿化及安防监控等配套基础设施提升改造，各种通讯网络设施建设。</t>
  </si>
  <si>
    <t>长兴片区</t>
  </si>
  <si>
    <t>1999年</t>
  </si>
  <si>
    <t>雨污管网疏通、修缮，燃气管道，水沟，路面改造，绿化及安防监控等配套基础设施提升改造，各种通讯网络设施建设。</t>
  </si>
  <si>
    <t>渔沧社区</t>
  </si>
  <si>
    <t>渔沧片区</t>
  </si>
  <si>
    <t>1996年</t>
  </si>
  <si>
    <t>雨污分流改造、路面改造、强弱电管网下地、立面改造，各种通讯网络设施建设。</t>
  </si>
  <si>
    <t>凤翔社区</t>
  </si>
  <si>
    <t>凤翔片区</t>
  </si>
  <si>
    <t>小区道路改造，水沟、盖板整修，雨污分流改造、强弱电管网下地、立面改造，增设休闲设施、露天运动器材，各种通讯网络设施建设。</t>
  </si>
  <si>
    <t>碧林片区</t>
  </si>
  <si>
    <t>雨污管网疏通、修缮，燃气管道，水沟，小区道路改造，盖板整修，路面改造，绿化及安防监控等配套基础设施提升改造，各种通讯网络设施建设。</t>
  </si>
  <si>
    <t>清流县：合计5个项目</t>
  </si>
  <si>
    <t>水南社区</t>
  </si>
  <si>
    <t>水南片区老旧小区</t>
  </si>
  <si>
    <t>2000年前至2005年</t>
  </si>
  <si>
    <t>商住、房改房</t>
  </si>
  <si>
    <t>对林业新村小区、林委小区、邹吴家新村、水南老街、水南公寓、园艺新村等老旧小区违建拆除、小区内面临街道建筑外立面改造、小区现有道路路面修缮、增设休闲活动区、排水、生活污水、给水、强弱电等管线进行下地改造、消防设施修缮、新增机动车停车位、非机动车停车位、新增小区路灯、新增监控设备、增设垃圾分类站、新增绿化和景观灯，并进行建设社区公共服务设施用房以及小区周边基础配套设施建设。</t>
  </si>
  <si>
    <t>其中132户为2000年至2005年新建</t>
  </si>
  <si>
    <t>新生社区</t>
  </si>
  <si>
    <t>绥安片区老旧小区</t>
  </si>
  <si>
    <t>对绥安巷小区、建莲南路沿街小区、中山南路沿街小区、青山街小区、万安小区、莲兴广场小区等老旧小区违建拆除、小区内面临街道建筑外立面改造、小区现有道路路面修缮、增设休闲活动区、排水、生活污水、给水、强弱电等管线进行下地改造、消防设施修缮、新增机动车停车位、非机动车停车位、新增小区路灯、新增监控设备、增设垃圾分类站、新增绿化和景观灯，并进行建设社区公共服务设施用房以及小区周边基础配套设施建设。</t>
  </si>
  <si>
    <t>其中233户为2000年至2005年新建</t>
  </si>
  <si>
    <t>河东社区</t>
  </si>
  <si>
    <t>黄舟坊片区老旧小区</t>
  </si>
  <si>
    <t>对锦绣花园小区、锦江苑小区、安福小区、上坑小区等老旧小区违建拆除、小区内面临街道建筑外立面改造、小区现有道路路面修缮、增设休闲活动区、排水、生活污水、给水、强弱电等管线进行下地改造、消防设施修缮、新增机动车停车位、非机动车停车位、新增小区路灯、新增监控设备、增设垃圾分类站、新增绿化和景观灯，并进行建设社区公共服务设施用房以及小区周边基础配套设施建设。</t>
  </si>
  <si>
    <t>其中116户为2000年至2005年新建</t>
  </si>
  <si>
    <t>溪口社区</t>
  </si>
  <si>
    <t>溪口片区老旧小区</t>
  </si>
  <si>
    <t>对青云小区、花墩桥小区、溪口街小区等老旧小区违建拆除、小区内面临街道建筑外立面改造、小区现有道路路面修缮、增设休闲活动区、排水、生活污水、给水、强弱电等管线进行下地改造、消防设施修缮、新增机动车停车位、非机动车停车位、新增小区路灯、新增监控设备、增设垃圾分类站、新增绿化和景观灯，并进行建设社区公共服务设施用房以及小区周边基础配套设施建设。</t>
  </si>
  <si>
    <t>其中153户为2000年至2005年新建</t>
  </si>
  <si>
    <t>桥南苑老旧小区</t>
  </si>
  <si>
    <t>公房、房改房</t>
  </si>
  <si>
    <t>小区违建拆除、建筑外立面改造、小区现有道路路面修缮、增设休闲活动区、雨水管网改造、污水管网改造、给水管网改造、强电管线改造、通讯线路改造、消防设施修缮、新增机动车停车位、非机动车停车位、新增小区路灯、新增监控设备、增设垃圾分类站、新增绿化以及小区周边基础配套设施建设。</t>
  </si>
  <si>
    <t>清源巷老旧小区</t>
  </si>
  <si>
    <t>葫芦坑老旧小区</t>
  </si>
  <si>
    <t>建宁县：合计7个项目</t>
  </si>
  <si>
    <t>泰宁县</t>
  </si>
  <si>
    <t>杉城镇北洲社区</t>
  </si>
  <si>
    <t>北洲综合片区</t>
  </si>
  <si>
    <t>房改房或集资楼</t>
  </si>
  <si>
    <t>改造修复小区道路，燃气管道建设，污水管道改造，梳理小区内弱电管线，规整原有线路，拆除废弃缆线等，建设停车场修建，围墙建设，绿化照明等配套基础设施提升改造。预计投入：管线改造200万元，雨污分流改造1200万元，供水改造300万元。</t>
  </si>
  <si>
    <t>杉城镇和平社区</t>
  </si>
  <si>
    <t>和平中街综合片区</t>
  </si>
  <si>
    <t>改造修复小区道路，燃气管道建设，污水管道改造，梳理小区内弱电管线，规整原有线路，拆除废弃缆线等，建设停车场修建，围墙建设，绿化照明等配套基础设施提升改造。预计投入：供水改造300万元，外立面改造80万元，水沟、地面改造300万元。</t>
  </si>
  <si>
    <t>杉城镇水东社区</t>
  </si>
  <si>
    <t>农贸市场综合片区</t>
  </si>
  <si>
    <t>改造修复小区道路，燃气管道建设，污水管道改造，梳理小区内弱电管线，规整原有线路，拆除废弃缆线等，建设停车场修建，围墙建设，绿化照明等配套基础设施提升改造。预计投入：雨污分流改造180万元，供水改造60万元，外立面改造180万元。</t>
  </si>
  <si>
    <t>杉城镇水西社区</t>
  </si>
  <si>
    <t>水西综合片区</t>
  </si>
  <si>
    <t>改造修复小区道路，燃气管道建设，污水管道改造，梳理小区内弱电管线，规整原有线路，拆除废弃缆线等，建设停车场修建，围墙建设，绿化照明等配套基础设施提升改造。预计投入：雨污分流改造100万元，供水改造100万元，小区环境整治提升改造100万元。</t>
  </si>
  <si>
    <t>泰宁县：合计4个项目</t>
  </si>
  <si>
    <t>将乐县</t>
  </si>
  <si>
    <t>古镛镇百花社区</t>
  </si>
  <si>
    <t>南门街小区</t>
  </si>
  <si>
    <t>公房、商品房、房改房</t>
  </si>
  <si>
    <t>改造纳户落水管4071m、改造化粪池管道1273m、改造电力管线3324m、改造电信管线3324m、改造有线电视管线3324m、改造刷新入户楼梯607m、屋顶维修及防水改造8398㎡、路灯540盏、建设公共停车位、消防及智能设施</t>
  </si>
  <si>
    <t>古镛镇华山社区</t>
  </si>
  <si>
    <t>城关府前路综合小区</t>
  </si>
  <si>
    <t>80-90年代</t>
  </si>
  <si>
    <t>改造纳户落水管1613m、改造化粪池管道505m、改造电力管线1317m、改造电信管线1317m、改造有线电视管线1317m、改造刷新入户楼梯241m、屋顶维修及防水改造3328㎡、路灯214盏、建设消防及智能设施</t>
  </si>
  <si>
    <t>古镛镇东门、华山社区</t>
  </si>
  <si>
    <t>建新路综合小区</t>
  </si>
  <si>
    <t>改造纳户落水管2745m、改造化粪池管道859m、改造电力管线2241m、改造电信管线2241m、改造有线电视管线2241m、改造刷新入户楼梯409m、屋顶维修及防水改造5663㎡、路灯364盏、建设公共停车位、消防及智能设施</t>
  </si>
  <si>
    <t>古镛镇龙池社区</t>
  </si>
  <si>
    <t>龙池综合小区</t>
  </si>
  <si>
    <t>改造纳户落水管8741m、改造化粪池管道273m、改造电力管线714m、改造电信管线714m、改造有线电视管线714m、改造刷新入户楼梯130m、屋顶维修及防水改造1803㎡、路灯116盏、建设公共停车位、消防及智能设施</t>
  </si>
  <si>
    <t>水南镇金华社区</t>
  </si>
  <si>
    <t>水南煤矿、闽江局等综合小区</t>
  </si>
  <si>
    <t>公改房、房改房</t>
  </si>
  <si>
    <t>改造纳户落水管2170m、改造电力管线1772m、改造电信管线1772m、改造有线电视管线1772m、改造刷新入户楼梯324m、屋顶维修及防水改造4477㎡、路灯288盏、建设公共停车位、消防及智能设施</t>
  </si>
  <si>
    <t>水南镇银华社区</t>
  </si>
  <si>
    <t>三华南路综合小区</t>
  </si>
  <si>
    <t>1983-1999</t>
  </si>
  <si>
    <t>改造纳户落水管1202m、改造电力管线982m、改造电信管线982m、改造有线电视管线982m、改造刷新入户楼梯179m、屋顶维修及防水改造2481㎡、路灯159盏、建设公共停车位、消防及智能设施</t>
  </si>
  <si>
    <t>将乐县：合计6个项目</t>
  </si>
  <si>
    <t>尤溪县</t>
  </si>
  <si>
    <t>城关镇沈塔社区</t>
  </si>
  <si>
    <t>宝塔片区</t>
  </si>
  <si>
    <t>道路改造、给水管，雨污水管改造、电力管线、通信管线、燃气管下地、建设地面停车区，电动车充电桩、电子停车门杆、儿童沙池、电子门禁，新增监控设备、增设垃圾分类站，建设集中绿地及活动场地，“智慧社区”建设工程，配套建设景观工程、绿化工程、体育和健身设施。</t>
  </si>
  <si>
    <t>2021—2022</t>
  </si>
  <si>
    <t>城关镇东城社区</t>
  </si>
  <si>
    <t>沈福门片区</t>
  </si>
  <si>
    <t>城关镇东街社区</t>
  </si>
  <si>
    <t>福兴路小区</t>
  </si>
  <si>
    <t>1993-1998</t>
  </si>
  <si>
    <t>安置房、单位用房、商品房</t>
  </si>
  <si>
    <t>城关镇西门社区</t>
  </si>
  <si>
    <t>建设西街片区</t>
  </si>
  <si>
    <t>1995-1999</t>
  </si>
  <si>
    <t>城关镇北门社区</t>
  </si>
  <si>
    <t>后山片区</t>
  </si>
  <si>
    <t>1990-1999</t>
  </si>
  <si>
    <t>城关镇城东社区</t>
  </si>
  <si>
    <t>雍电小区</t>
  </si>
  <si>
    <t>91年代</t>
  </si>
  <si>
    <t>道路改造、给水管，雨污水管改造、电力管线、通信管线、燃气管下地、建设地面停车区，电动车充电桩、电子停车门杆、儿童沙池、电子门禁，新增监控设备、增设垃圾分类站，建设集中绿地及活动场地，立面改造工程,“智慧社区”建设工程，配套建设景观工程、绿化工程、体育和健身设施；其他公共服务、社会服务设施等附属工程。</t>
  </si>
  <si>
    <t>水陆巷小区</t>
  </si>
  <si>
    <t>安置房、商品房</t>
  </si>
  <si>
    <t>河边路小区</t>
  </si>
  <si>
    <t>城关镇水南社区</t>
  </si>
  <si>
    <t>东电小区</t>
  </si>
  <si>
    <t>沈郞小区</t>
  </si>
  <si>
    <t>秀峰小区</t>
  </si>
  <si>
    <t>城东新村1-6号小区</t>
  </si>
  <si>
    <t>城东新村小区</t>
  </si>
  <si>
    <t>尤溪县：合计13个项目</t>
  </si>
  <si>
    <t>沙县</t>
  </si>
  <si>
    <t>凤岗街道</t>
  </si>
  <si>
    <t>府北路东片</t>
  </si>
  <si>
    <t>房改房、自建房</t>
  </si>
  <si>
    <t>改造小区道路面积约3950平方米，管网改造8545米，绿化540平方米，围墙1000平方米，增设停车位19个，健身器材7套，消防设施，立面改造约4000平方米等其他相关配套设施。</t>
  </si>
  <si>
    <t>县建国路片</t>
  </si>
  <si>
    <t>商品房、房改房、自建房</t>
  </si>
  <si>
    <t>改造小区道路面约2万1千平方米雨、污水管网改造5千米、电线线路拆除并改造1万米、新增改造停车泊位、增设休闲设施1处、增设消防设施等其他相关配套设施。</t>
  </si>
  <si>
    <t>府北路西区及西山岭片</t>
  </si>
  <si>
    <t>60-90年代</t>
  </si>
  <si>
    <t>改造小区道路面积约1万平方米、照明设备300台、雨污管网改造6千米、绿化4000平米、围墙1千米米等其他相关配套设施。</t>
  </si>
  <si>
    <t>李纲西路片（2-606号）</t>
  </si>
  <si>
    <t>商品房、房改房、自建房、公房</t>
  </si>
  <si>
    <t>改造小区道路约3850平方米、化粪池改造约60个、电线整改约1万米、消防设施修复、雨污管网改造约4000米、增设停车位、健身器材、公告栏，大门修缮3处、屋顶修补7幢、明沟改造1400米、增加充电桩3处、完善无障碍设施、立面改造约2万平方米等其他相关配套设施。</t>
  </si>
  <si>
    <t>建国片、景山片</t>
  </si>
  <si>
    <t>改造小区道路约12000平方米；雨、污水管网约10000米，电线线路修整约10000米；停车位划线；增设消防设施；排水、化粪池改造等其他相关配套设施。</t>
  </si>
  <si>
    <t>步行街片区</t>
  </si>
  <si>
    <t>清理化粪池15个、疏通管道1300米、清理绿化面积1100平方、水泥路面硬化约650平方米、窨井盖破损修缮50个、下水管道破裂修缮80米、外墙修缮300平方米等</t>
  </si>
  <si>
    <t>三官堂西路片</t>
  </si>
  <si>
    <t>2002年前</t>
  </si>
  <si>
    <t>商品房、自建房</t>
  </si>
  <si>
    <t>路面修复约3000平方；污水管网改造约7千米；电线、线路整修，增设消防设施；增设健身休闲设施等</t>
  </si>
  <si>
    <t>府前西路174号以北至石桥路13号片区</t>
  </si>
  <si>
    <t>房改房、自建房、公房</t>
  </si>
  <si>
    <t>路面改造3400㎡；设健身器材2处、公告栏2处、线网和雨污管网改造1500米、绿化面积300㎡，化粪池疏通30处，明沟100米等</t>
  </si>
  <si>
    <t>金陵路以西,铁路以北至金陵路自建房片</t>
  </si>
  <si>
    <t>路面改造8100平方米、设停车位1处、设健身器材1处、公告栏1处、线网和雨污管网改造1500米、化粪池疏通26个、增加充电桩2处、完善无障碍设施、墙面屋顶修补6幢</t>
  </si>
  <si>
    <t>城北新村片</t>
  </si>
  <si>
    <t>道路硬化面积约2540平方米，绿化约1860平方米，管网改造约13520米，围墙约862平方米，增设停车位59个，健身器材14套，消防设施等</t>
  </si>
  <si>
    <t>华山小区片</t>
  </si>
  <si>
    <t>2005年前建成，其中有10幢是80-90年代建成。</t>
  </si>
  <si>
    <t>道路硬化面积约5165平方米，绿化约2250平方米，污水管网改造约5千米；电线、线路整修改造停车、健身器材、消防设施等</t>
  </si>
  <si>
    <t>城东新村、虎岭安置片</t>
  </si>
  <si>
    <t>商品房、安置房、自建房</t>
  </si>
  <si>
    <t>路面改造约11000㎡；雨、污水管网改造约8800m，电线线路修整；绿化、增设健身休闲设施1处；增设消防设施等</t>
  </si>
  <si>
    <t>莲花新村片</t>
  </si>
  <si>
    <t>小区内道路改造约3万平方米、照明设备约600台，雨污改造约5千米等</t>
  </si>
  <si>
    <t>莲花安置楼片</t>
  </si>
  <si>
    <t>2006年</t>
  </si>
  <si>
    <t>安置房、自建房</t>
  </si>
  <si>
    <t>道路硬化面积约2000平方米，管网改造约3000米，绿化约2360平方米，增设停车位，健身器材、消防设施等</t>
  </si>
  <si>
    <t>东山片</t>
  </si>
  <si>
    <t>90年代（1号新村、2004年前（3号新村）</t>
  </si>
  <si>
    <t>自建房</t>
  </si>
  <si>
    <t>水泥路面改造约2万4千平方米;雨污水管网改造约3.5千米，电线线路拆除并改造约1万米;增设休闲设施1处、消防设施等。</t>
  </si>
  <si>
    <t>虬江街道翠绿社区</t>
  </si>
  <si>
    <t>沙县翠绿片区改造配套基础设施建设项目</t>
  </si>
  <si>
    <t>自建/商品</t>
  </si>
  <si>
    <t>拓宽改造小区道路1000米，改造老旧供水管网1500米，改造雨污管网1500米，新增停车位500个，及对照明、绿化等其他相关配套设施进行完善。</t>
  </si>
  <si>
    <t>虬江街道城南社区</t>
  </si>
  <si>
    <t>沙县吉新窠片区改造配套基础设施建设项目</t>
  </si>
  <si>
    <t>80年代</t>
  </si>
  <si>
    <t>拓宽改造小区道路600米，改造老旧供水管网2300米，改造雨污管网1500米，新增停车位150个，及对照明、绿化等其他相关配套设施进行完善。</t>
  </si>
  <si>
    <t>西山岭老路及三官堂东路片</t>
  </si>
  <si>
    <t>改造小区内道路约2万平方米、照明设备300台、雨污管网改造6千米、供水改造3千米等，停车场1000平米等其他相关配套设施。</t>
  </si>
  <si>
    <t>鸿图片</t>
  </si>
  <si>
    <t>2002年</t>
  </si>
  <si>
    <t>改造小区道路面积约5000平方米；污水管网改造约1万米；绿化修复约1万平方米；照明；消防管道修复；增设消防设施；电线、线路整修；增设健身休闲设施；新增改造停车泊位；人工湖整治;小区大门修缮等其他相关配套设施。</t>
  </si>
  <si>
    <t>府前西路片（2-172号）</t>
  </si>
  <si>
    <t>化粪池改造约30个、电线整改约2万米、消防设施修复、道路面积约3000平方米、雨污管网改造约3500米、立面改造约1万平方米等其他相关配套设施。</t>
  </si>
  <si>
    <t>沙县罗布片区改造配套基础设施建设项目</t>
  </si>
  <si>
    <t>拓宽改造小区道路800米，改造老旧供水管网1500米，改造雨污管网1500米，新增停车位100个，及对照明、绿化等其他相关配套设施进行完善。</t>
  </si>
  <si>
    <t>沙县洋坊片区改造配套基础设施建设项目</t>
  </si>
  <si>
    <t>自建</t>
  </si>
  <si>
    <t>拓宽改造小区道路500米，改造老旧供水管网500米，改造雨污管网500米，新增停车位50个，及对照明、绿化等其他相关配套设施进行完善。</t>
  </si>
  <si>
    <t>沙县陈罗坑片区改造配套基础设施建设项目</t>
  </si>
  <si>
    <t>拓宽改造小区道路1000米，改造老旧供水管网3500米，改造雨污管网2000米，新增停车位250个，及对照明、绿化等其他相关配套设施进行完善。</t>
  </si>
  <si>
    <t>东天岭安置小区</t>
  </si>
  <si>
    <t>自建（棚改安置区）</t>
  </si>
  <si>
    <t>改造小区道路约227260平方米、供排水、供电、供气、绿化100000平方米、照明、垃圾收储等基础设施建设，增设健身休闲设施2处等其他相关配套设施。</t>
  </si>
  <si>
    <t>沙县：合计24个项目</t>
  </si>
  <si>
    <t>大田县</t>
  </si>
  <si>
    <t>均溪镇南街社区</t>
  </si>
  <si>
    <t>小南门小区</t>
  </si>
  <si>
    <t>实施雨污分流改造。同步改造与小区雨污管网接驳的市政管网。梳理小区内弱电管线，规整原有线路，拆除废弃缆线等。整治翻修小区破损道路，行修复整修建筑物屋面、外墙等，并配合接驳周边市政雨污水管网改造建设。</t>
  </si>
  <si>
    <t>均溪镇镇东社区</t>
  </si>
  <si>
    <t>下桥小区</t>
  </si>
  <si>
    <t>4.21</t>
  </si>
  <si>
    <t>实施雨污分流改造。同步改造与小区雨污管网接驳的市政管网。梳理小区内弱电管线，规整原有线路，拆除废弃缆线等。整治翻修小区破损道路，行修复整修建筑物屋面、外墙等基础类改造内容。增设屋面防水、规整小区绿化、合理设置非机动车停车场，配套充电设施、增设小区车辆出入口只能识别车辆安全管理系统等完善、提升类内容。并配合接驳周边市政雨污水管网改造建设。</t>
  </si>
  <si>
    <t>均溪镇玉凤社区</t>
  </si>
  <si>
    <t>玉凤片区</t>
  </si>
  <si>
    <t>1990-2000</t>
  </si>
  <si>
    <t>实施雨污分流改造。同步改造与小区雨污管网接驳的市政管网。梳理小区内弱电管线，规整原有线路，拆除废弃缆线等。整治翻修小区破损道路，行修复整修建筑物屋面、外墙等基础类改造内容。增设屋面防水、规整小区绿化、合理设置非机动车停车场，配套充电设施、增设小区车辆出入口只能识别车辆安全管理系统等完善、提升类内容。</t>
  </si>
  <si>
    <t>均溪镇文昌社区</t>
  </si>
  <si>
    <t>文昌片区</t>
  </si>
  <si>
    <t>均溪镇白岩社区</t>
  </si>
  <si>
    <t>白岩片区</t>
  </si>
  <si>
    <t>大田县：合计5个项目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</si>
</sst>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00_ "/>
  </numFmts>
  <fonts count="7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color indexed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12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Tahoma"/>
      <family val="2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仿宋_GB2312"/>
      <family val="3"/>
    </font>
    <font>
      <sz val="12"/>
      <color theme="1"/>
      <name val="仿宋_GB2312"/>
      <family val="3"/>
    </font>
    <font>
      <sz val="10"/>
      <color theme="1"/>
      <name val="Calibri"/>
      <family val="0"/>
    </font>
    <font>
      <b/>
      <sz val="20"/>
      <color theme="1"/>
      <name val="Calibri"/>
      <family val="0"/>
    </font>
    <font>
      <b/>
      <sz val="10"/>
      <color theme="1"/>
      <name val="Calibri"/>
      <family val="0"/>
    </font>
    <font>
      <b/>
      <sz val="9"/>
      <color theme="1"/>
      <name val="Calibri"/>
      <family val="0"/>
    </font>
    <font>
      <sz val="10"/>
      <color theme="1"/>
      <name val="宋体"/>
      <family val="0"/>
    </font>
    <font>
      <b/>
      <sz val="10"/>
      <color rgb="FFFF0000"/>
      <name val="Calibri"/>
      <family val="0"/>
    </font>
    <font>
      <sz val="12"/>
      <color theme="1"/>
      <name val="宋体"/>
      <family val="0"/>
    </font>
    <font>
      <sz val="10"/>
      <color rgb="FFFF0000"/>
      <name val="宋体"/>
      <family val="0"/>
    </font>
    <font>
      <sz val="9"/>
      <color theme="1"/>
      <name val="宋体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b/>
      <sz val="24"/>
      <name val="Calibri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2" fontId="39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40" fillId="3" borderId="1" applyNumberFormat="0" applyAlignment="0" applyProtection="0"/>
    <xf numFmtId="0" fontId="15" fillId="0" borderId="0">
      <alignment vertical="center"/>
      <protection/>
    </xf>
    <xf numFmtId="41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0" fillId="0" borderId="0">
      <alignment vertical="center"/>
      <protection/>
    </xf>
    <xf numFmtId="0" fontId="0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3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15" fillId="0" borderId="0">
      <alignment vertical="center"/>
      <protection/>
    </xf>
    <xf numFmtId="0" fontId="42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3" applyNumberFormat="0" applyFill="0" applyAlignment="0" applyProtection="0"/>
    <xf numFmtId="0" fontId="42" fillId="9" borderId="0" applyNumberFormat="0" applyBorder="0" applyAlignment="0" applyProtection="0"/>
    <xf numFmtId="0" fontId="45" fillId="0" borderId="4" applyNumberFormat="0" applyFill="0" applyAlignment="0" applyProtection="0"/>
    <xf numFmtId="0" fontId="42" fillId="10" borderId="0" applyNumberFormat="0" applyBorder="0" applyAlignment="0" applyProtection="0"/>
    <xf numFmtId="0" fontId="51" fillId="11" borderId="5" applyNumberFormat="0" applyAlignment="0" applyProtection="0"/>
    <xf numFmtId="0" fontId="52" fillId="11" borderId="1" applyNumberFormat="0" applyAlignment="0" applyProtection="0"/>
    <xf numFmtId="0" fontId="53" fillId="12" borderId="6" applyNumberFormat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15" borderId="0" applyNumberFormat="0" applyBorder="0" applyAlignment="0" applyProtection="0"/>
    <xf numFmtId="0" fontId="57" fillId="16" borderId="0" applyNumberFormat="0" applyBorder="0" applyAlignment="0" applyProtection="0"/>
    <xf numFmtId="0" fontId="0" fillId="17" borderId="0" applyNumberFormat="0" applyBorder="0" applyAlignment="0" applyProtection="0"/>
    <xf numFmtId="0" fontId="42" fillId="18" borderId="0" applyNumberFormat="0" applyBorder="0" applyAlignment="0" applyProtection="0"/>
    <xf numFmtId="0" fontId="17" fillId="0" borderId="0">
      <alignment vertical="center"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7" fillId="0" borderId="0">
      <alignment vertical="center"/>
      <protection/>
    </xf>
    <xf numFmtId="0" fontId="0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0" fillId="0" borderId="0">
      <alignment vertical="center"/>
      <protection/>
    </xf>
    <xf numFmtId="0" fontId="0" fillId="31" borderId="0" applyNumberFormat="0" applyBorder="0" applyAlignment="0" applyProtection="0"/>
    <xf numFmtId="0" fontId="42" fillId="32" borderId="0" applyNumberFormat="0" applyBorder="0" applyAlignment="0" applyProtection="0"/>
    <xf numFmtId="0" fontId="15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7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58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8" fillId="0" borderId="0">
      <alignment vertical="center"/>
      <protection/>
    </xf>
    <xf numFmtId="0" fontId="17" fillId="0" borderId="0">
      <alignment vertical="center"/>
      <protection/>
    </xf>
    <xf numFmtId="0" fontId="38" fillId="0" borderId="0">
      <alignment vertical="center"/>
      <protection/>
    </xf>
    <xf numFmtId="0" fontId="58" fillId="0" borderId="0">
      <alignment vertical="center"/>
      <protection/>
    </xf>
  </cellStyleXfs>
  <cellXfs count="158">
    <xf numFmtId="0" fontId="0" fillId="0" borderId="0" xfId="0" applyFont="1" applyAlignment="1">
      <alignment vertical="center"/>
    </xf>
    <xf numFmtId="0" fontId="58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6" fontId="6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 wrapText="1"/>
    </xf>
    <xf numFmtId="0" fontId="62" fillId="0" borderId="0" xfId="0" applyFont="1" applyFill="1" applyAlignment="1">
      <alignment horizontal="center" vertical="center"/>
    </xf>
    <xf numFmtId="0" fontId="63" fillId="0" borderId="9" xfId="0" applyFont="1" applyFill="1" applyBorder="1" applyAlignment="1">
      <alignment horizontal="center" vertical="center" wrapText="1"/>
    </xf>
    <xf numFmtId="176" fontId="63" fillId="0" borderId="9" xfId="0" applyNumberFormat="1" applyFont="1" applyFill="1" applyBorder="1" applyAlignment="1">
      <alignment horizontal="center" vertical="center" wrapText="1"/>
    </xf>
    <xf numFmtId="177" fontId="63" fillId="0" borderId="9" xfId="0" applyNumberFormat="1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left" vertical="center" wrapText="1"/>
    </xf>
    <xf numFmtId="176" fontId="64" fillId="0" borderId="9" xfId="0" applyNumberFormat="1" applyFont="1" applyFill="1" applyBorder="1" applyAlignment="1">
      <alignment horizontal="center" vertical="center" wrapText="1"/>
    </xf>
    <xf numFmtId="177" fontId="10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left" vertical="center"/>
    </xf>
    <xf numFmtId="0" fontId="65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177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9" xfId="82" applyFont="1" applyFill="1" applyBorder="1" applyAlignment="1">
      <alignment horizontal="left" vertical="center" wrapText="1"/>
      <protection/>
    </xf>
    <xf numFmtId="176" fontId="11" fillId="0" borderId="9" xfId="82" applyNumberFormat="1" applyFont="1" applyFill="1" applyBorder="1" applyAlignment="1">
      <alignment horizontal="center" vertical="center" wrapText="1"/>
      <protection/>
    </xf>
    <xf numFmtId="177" fontId="11" fillId="0" borderId="9" xfId="82" applyNumberFormat="1" applyFont="1" applyFill="1" applyBorder="1" applyAlignment="1">
      <alignment horizontal="center" vertical="center" wrapText="1"/>
      <protection/>
    </xf>
    <xf numFmtId="176" fontId="11" fillId="0" borderId="9" xfId="81" applyNumberFormat="1" applyFont="1" applyFill="1" applyBorder="1" applyAlignment="1">
      <alignment horizontal="center" vertical="center" wrapText="1"/>
      <protection/>
    </xf>
    <xf numFmtId="176" fontId="11" fillId="0" borderId="9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0" fontId="66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176" fontId="11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1" fillId="0" borderId="9" xfId="81" applyFont="1" applyFill="1" applyBorder="1" applyAlignment="1">
      <alignment horizontal="left" vertical="center" wrapText="1"/>
      <protection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left" vertical="center"/>
    </xf>
    <xf numFmtId="0" fontId="65" fillId="0" borderId="9" xfId="0" applyFont="1" applyFill="1" applyBorder="1" applyAlignment="1">
      <alignment horizontal="left" vertical="center" wrapText="1"/>
    </xf>
    <xf numFmtId="176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left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177" fontId="58" fillId="0" borderId="9" xfId="0" applyNumberFormat="1" applyFont="1" applyFill="1" applyBorder="1" applyAlignment="1">
      <alignment horizontal="center" vertical="center" wrapText="1"/>
    </xf>
    <xf numFmtId="0" fontId="11" fillId="0" borderId="9" xfId="72" applyFont="1" applyFill="1" applyBorder="1" applyAlignment="1">
      <alignment horizontal="left" vertical="center" wrapText="1"/>
      <protection/>
    </xf>
    <xf numFmtId="176" fontId="11" fillId="0" borderId="9" xfId="83" applyNumberFormat="1" applyFont="1" applyFill="1" applyBorder="1" applyAlignment="1">
      <alignment horizontal="center" vertical="center" wrapText="1"/>
      <protection/>
    </xf>
    <xf numFmtId="176" fontId="11" fillId="0" borderId="9" xfId="0" applyNumberFormat="1" applyFont="1" applyFill="1" applyBorder="1" applyAlignment="1">
      <alignment horizontal="left" vertical="center" wrapText="1"/>
    </xf>
    <xf numFmtId="176" fontId="65" fillId="0" borderId="9" xfId="0" applyNumberFormat="1" applyFont="1" applyFill="1" applyBorder="1" applyAlignment="1">
      <alignment horizontal="center" vertical="center" wrapText="1"/>
    </xf>
    <xf numFmtId="177" fontId="65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176" fontId="13" fillId="0" borderId="9" xfId="0" applyNumberFormat="1" applyFont="1" applyFill="1" applyBorder="1" applyAlignment="1">
      <alignment horizontal="center" vertical="center" wrapText="1"/>
    </xf>
    <xf numFmtId="177" fontId="13" fillId="0" borderId="9" xfId="0" applyNumberFormat="1" applyFont="1" applyFill="1" applyBorder="1" applyAlignment="1">
      <alignment horizontal="center" vertical="center" wrapText="1"/>
    </xf>
    <xf numFmtId="176" fontId="14" fillId="0" borderId="9" xfId="0" applyNumberFormat="1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177" fontId="11" fillId="0" borderId="9" xfId="0" applyNumberFormat="1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/>
    </xf>
    <xf numFmtId="0" fontId="65" fillId="0" borderId="9" xfId="0" applyFont="1" applyFill="1" applyBorder="1" applyAlignment="1">
      <alignment horizontal="left" vertical="center"/>
    </xf>
    <xf numFmtId="0" fontId="65" fillId="0" borderId="9" xfId="0" applyFont="1" applyFill="1" applyBorder="1" applyAlignment="1">
      <alignment horizontal="center" vertical="center"/>
    </xf>
    <xf numFmtId="177" fontId="65" fillId="0" borderId="9" xfId="0" applyNumberFormat="1" applyFont="1" applyFill="1" applyBorder="1" applyAlignment="1">
      <alignment horizontal="center" vertical="center"/>
    </xf>
    <xf numFmtId="0" fontId="67" fillId="0" borderId="9" xfId="0" applyFont="1" applyFill="1" applyBorder="1" applyAlignment="1">
      <alignment horizontal="left" vertical="center" wrapText="1"/>
    </xf>
    <xf numFmtId="0" fontId="11" fillId="0" borderId="9" xfId="72" applyFont="1" applyFill="1" applyBorder="1" applyAlignment="1">
      <alignment horizontal="center" vertical="center" wrapText="1"/>
      <protection/>
    </xf>
    <xf numFmtId="49" fontId="11" fillId="0" borderId="9" xfId="72" applyNumberFormat="1" applyFont="1" applyFill="1" applyBorder="1" applyAlignment="1">
      <alignment horizontal="left" vertical="center" wrapText="1"/>
      <protection/>
    </xf>
    <xf numFmtId="0" fontId="15" fillId="0" borderId="9" xfId="0" applyFont="1" applyFill="1" applyBorder="1" applyAlignment="1">
      <alignment horizontal="left" vertical="center"/>
    </xf>
    <xf numFmtId="0" fontId="13" fillId="0" borderId="9" xfId="80" applyFont="1" applyFill="1" applyBorder="1" applyAlignment="1">
      <alignment horizontal="left" vertical="center" wrapText="1"/>
      <protection/>
    </xf>
    <xf numFmtId="0" fontId="68" fillId="0" borderId="9" xfId="0" applyFont="1" applyFill="1" applyBorder="1" applyAlignment="1">
      <alignment horizontal="left" vertical="center" wrapText="1"/>
    </xf>
    <xf numFmtId="0" fontId="67" fillId="0" borderId="9" xfId="0" applyFont="1" applyFill="1" applyBorder="1" applyAlignment="1">
      <alignment horizontal="left" vertical="center" wrapText="1"/>
    </xf>
    <xf numFmtId="176" fontId="65" fillId="0" borderId="9" xfId="0" applyNumberFormat="1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left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9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left" vertical="center" wrapText="1"/>
    </xf>
    <xf numFmtId="176" fontId="65" fillId="0" borderId="9" xfId="0" applyNumberFormat="1" applyFont="1" applyFill="1" applyBorder="1" applyAlignment="1">
      <alignment horizontal="center" vertical="center"/>
    </xf>
    <xf numFmtId="0" fontId="69" fillId="0" borderId="9" xfId="84" applyFont="1" applyFill="1" applyBorder="1" applyAlignment="1">
      <alignment horizontal="left" vertical="center" wrapText="1"/>
      <protection/>
    </xf>
    <xf numFmtId="176" fontId="11" fillId="0" borderId="9" xfId="82" applyNumberFormat="1" applyFont="1" applyFill="1" applyBorder="1" applyAlignment="1">
      <alignment horizontal="center" vertical="center"/>
      <protection/>
    </xf>
    <xf numFmtId="0" fontId="11" fillId="0" borderId="9" xfId="82" applyFont="1" applyFill="1" applyBorder="1" applyAlignment="1">
      <alignment horizontal="center" vertical="center" wrapText="1"/>
      <protection/>
    </xf>
    <xf numFmtId="0" fontId="11" fillId="0" borderId="9" xfId="82" applyFont="1" applyFill="1" applyBorder="1" applyAlignment="1">
      <alignment horizontal="center" vertical="center"/>
      <protection/>
    </xf>
    <xf numFmtId="177" fontId="11" fillId="0" borderId="9" xfId="82" applyNumberFormat="1" applyFont="1" applyFill="1" applyBorder="1" applyAlignment="1">
      <alignment horizontal="center" vertical="center"/>
      <protection/>
    </xf>
    <xf numFmtId="0" fontId="11" fillId="0" borderId="9" xfId="85" applyFont="1" applyFill="1" applyBorder="1" applyAlignment="1">
      <alignment horizontal="center" vertical="center" wrapText="1"/>
      <protection/>
    </xf>
    <xf numFmtId="0" fontId="11" fillId="0" borderId="9" xfId="87" applyFont="1" applyFill="1" applyBorder="1" applyAlignment="1">
      <alignment horizontal="center" vertical="center" wrapText="1"/>
      <protection/>
    </xf>
    <xf numFmtId="0" fontId="1" fillId="0" borderId="9" xfId="86" applyFont="1" applyFill="1" applyBorder="1" applyAlignment="1">
      <alignment horizontal="left" vertical="center" wrapText="1"/>
      <protection/>
    </xf>
    <xf numFmtId="0" fontId="6" fillId="0" borderId="9" xfId="86" applyFont="1" applyFill="1" applyBorder="1" applyAlignment="1">
      <alignment horizontal="center" vertical="center" wrapText="1"/>
      <protection/>
    </xf>
    <xf numFmtId="177" fontId="6" fillId="0" borderId="9" xfId="86" applyNumberFormat="1" applyFont="1" applyFill="1" applyBorder="1" applyAlignment="1">
      <alignment horizontal="center" vertical="center" wrapText="1"/>
      <protection/>
    </xf>
    <xf numFmtId="0" fontId="11" fillId="0" borderId="9" xfId="86" applyFont="1" applyFill="1" applyBorder="1" applyAlignment="1">
      <alignment horizontal="center" vertical="center" wrapText="1"/>
      <protection/>
    </xf>
    <xf numFmtId="176" fontId="65" fillId="0" borderId="9" xfId="0" applyNumberFormat="1" applyFont="1" applyFill="1" applyBorder="1" applyAlignment="1">
      <alignment horizontal="center" vertical="center" wrapText="1"/>
    </xf>
    <xf numFmtId="177" fontId="65" fillId="0" borderId="9" xfId="0" applyNumberFormat="1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/>
    </xf>
    <xf numFmtId="176" fontId="70" fillId="0" borderId="9" xfId="0" applyNumberFormat="1" applyFont="1" applyFill="1" applyBorder="1" applyAlignment="1">
      <alignment horizontal="center" vertical="center" wrapText="1"/>
    </xf>
    <xf numFmtId="177" fontId="70" fillId="0" borderId="9" xfId="0" applyNumberFormat="1" applyFont="1" applyFill="1" applyBorder="1" applyAlignment="1">
      <alignment horizontal="center" vertical="center" wrapText="1"/>
    </xf>
    <xf numFmtId="176" fontId="71" fillId="0" borderId="9" xfId="0" applyNumberFormat="1" applyFont="1" applyFill="1" applyBorder="1" applyAlignment="1">
      <alignment horizontal="center" vertical="center" wrapText="1"/>
    </xf>
    <xf numFmtId="0" fontId="70" fillId="0" borderId="9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left" vertical="center" wrapText="1"/>
    </xf>
    <xf numFmtId="176" fontId="70" fillId="0" borderId="10" xfId="0" applyNumberFormat="1" applyFont="1" applyFill="1" applyBorder="1" applyAlignment="1">
      <alignment horizontal="center" vertical="center" wrapText="1"/>
    </xf>
    <xf numFmtId="177" fontId="70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center" vertical="center" wrapText="1"/>
    </xf>
    <xf numFmtId="0" fontId="65" fillId="0" borderId="9" xfId="0" applyFont="1" applyFill="1" applyBorder="1" applyAlignment="1">
      <alignment horizontal="left" vertical="center" wrapText="1"/>
    </xf>
    <xf numFmtId="0" fontId="69" fillId="0" borderId="9" xfId="0" applyFont="1" applyFill="1" applyBorder="1" applyAlignment="1">
      <alignment horizontal="left" vertical="center" wrapText="1"/>
    </xf>
    <xf numFmtId="178" fontId="11" fillId="0" borderId="9" xfId="82" applyNumberFormat="1" applyFont="1" applyFill="1" applyBorder="1" applyAlignment="1">
      <alignment horizontal="center" vertical="center"/>
      <protection/>
    </xf>
    <xf numFmtId="0" fontId="11" fillId="0" borderId="9" xfId="84" applyFont="1" applyFill="1" applyBorder="1" applyAlignment="1">
      <alignment horizontal="center" vertical="center" wrapText="1"/>
      <protection/>
    </xf>
    <xf numFmtId="0" fontId="11" fillId="0" borderId="9" xfId="84" applyFont="1" applyFill="1" applyBorder="1" applyAlignment="1">
      <alignment horizontal="left" vertical="center" wrapText="1"/>
      <protection/>
    </xf>
    <xf numFmtId="0" fontId="15" fillId="0" borderId="9" xfId="0" applyFont="1" applyFill="1" applyBorder="1" applyAlignment="1">
      <alignment horizontal="left" vertical="center" wrapText="1"/>
    </xf>
    <xf numFmtId="0" fontId="16" fillId="0" borderId="9" xfId="86" applyFont="1" applyFill="1" applyBorder="1" applyAlignment="1">
      <alignment horizontal="center" vertical="center" wrapText="1"/>
      <protection/>
    </xf>
    <xf numFmtId="0" fontId="6" fillId="0" borderId="9" xfId="86" applyFont="1" applyFill="1" applyBorder="1" applyAlignment="1">
      <alignment horizontal="left" vertical="center" wrapText="1"/>
      <protection/>
    </xf>
    <xf numFmtId="0" fontId="14" fillId="0" borderId="9" xfId="86" applyFont="1" applyFill="1" applyBorder="1" applyAlignment="1">
      <alignment horizontal="left" vertical="center" wrapText="1"/>
      <protection/>
    </xf>
    <xf numFmtId="176" fontId="6" fillId="0" borderId="9" xfId="86" applyNumberFormat="1" applyFont="1" applyFill="1" applyBorder="1" applyAlignment="1">
      <alignment horizontal="center" vertical="center" wrapText="1"/>
      <protection/>
    </xf>
    <xf numFmtId="176" fontId="16" fillId="0" borderId="9" xfId="86" applyNumberFormat="1" applyFont="1" applyFill="1" applyBorder="1" applyAlignment="1">
      <alignment horizontal="center" vertical="center" wrapText="1"/>
      <protection/>
    </xf>
    <xf numFmtId="0" fontId="16" fillId="0" borderId="9" xfId="86" applyFont="1" applyFill="1" applyBorder="1" applyAlignment="1">
      <alignment horizontal="left" vertical="center" wrapText="1"/>
      <protection/>
    </xf>
    <xf numFmtId="176" fontId="68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1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71" fillId="0" borderId="9" xfId="0" applyFont="1" applyFill="1" applyBorder="1" applyAlignment="1">
      <alignment horizontal="left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center" vertical="center" wrapText="1"/>
    </xf>
    <xf numFmtId="0" fontId="71" fillId="0" borderId="10" xfId="0" applyFont="1" applyFill="1" applyBorder="1" applyAlignment="1">
      <alignment horizontal="left" vertical="center" wrapText="1"/>
    </xf>
    <xf numFmtId="0" fontId="65" fillId="0" borderId="9" xfId="0" applyFont="1" applyFill="1" applyBorder="1" applyAlignment="1">
      <alignment horizontal="left" vertical="center"/>
    </xf>
    <xf numFmtId="0" fontId="67" fillId="0" borderId="9" xfId="0" applyFont="1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179" fontId="0" fillId="0" borderId="0" xfId="0" applyNumberFormat="1" applyFill="1" applyAlignment="1">
      <alignment vertical="center"/>
    </xf>
    <xf numFmtId="0" fontId="73" fillId="0" borderId="9" xfId="0" applyFont="1" applyFill="1" applyBorder="1" applyAlignment="1">
      <alignment horizontal="center" vertical="center"/>
    </xf>
    <xf numFmtId="0" fontId="74" fillId="0" borderId="9" xfId="0" applyFont="1" applyFill="1" applyBorder="1" applyAlignment="1">
      <alignment horizontal="center" vertical="center" wrapText="1"/>
    </xf>
    <xf numFmtId="176" fontId="74" fillId="0" borderId="9" xfId="0" applyNumberFormat="1" applyFont="1" applyFill="1" applyBorder="1" applyAlignment="1">
      <alignment horizontal="center" vertical="center" wrapText="1"/>
    </xf>
    <xf numFmtId="179" fontId="74" fillId="0" borderId="9" xfId="0" applyNumberFormat="1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176" fontId="15" fillId="0" borderId="9" xfId="0" applyNumberFormat="1" applyFont="1" applyFill="1" applyBorder="1" applyAlignment="1">
      <alignment horizontal="center" vertical="center" wrapText="1"/>
    </xf>
    <xf numFmtId="179" fontId="15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176" fontId="15" fillId="0" borderId="9" xfId="0" applyNumberFormat="1" applyFont="1" applyFill="1" applyBorder="1" applyAlignment="1">
      <alignment horizontal="center" vertical="center" wrapText="1"/>
    </xf>
    <xf numFmtId="179" fontId="15" fillId="0" borderId="9" xfId="0" applyNumberFormat="1" applyFont="1" applyFill="1" applyBorder="1" applyAlignment="1">
      <alignment horizontal="center" vertical="center" wrapText="1"/>
    </xf>
    <xf numFmtId="0" fontId="74" fillId="0" borderId="9" xfId="0" applyFont="1" applyFill="1" applyBorder="1" applyAlignment="1">
      <alignment horizontal="left" vertical="center" wrapText="1"/>
    </xf>
    <xf numFmtId="176" fontId="74" fillId="0" borderId="9" xfId="0" applyNumberFormat="1" applyFont="1" applyFill="1" applyBorder="1" applyAlignment="1">
      <alignment horizontal="center" vertical="center" wrapText="1"/>
    </xf>
    <xf numFmtId="179" fontId="74" fillId="0" borderId="9" xfId="0" applyNumberFormat="1" applyFont="1" applyFill="1" applyBorder="1" applyAlignment="1">
      <alignment horizontal="center" vertical="center" wrapText="1"/>
    </xf>
    <xf numFmtId="176" fontId="74" fillId="0" borderId="9" xfId="0" applyNumberFormat="1" applyFont="1" applyFill="1" applyBorder="1" applyAlignment="1">
      <alignment horizontal="left" vertical="center" wrapText="1"/>
    </xf>
  </cellXfs>
  <cellStyles count="75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常规 20 6" xfId="20"/>
    <cellStyle name="Comma [0]" xfId="21"/>
    <cellStyle name="Comma" xfId="22"/>
    <cellStyle name="常规 7 3" xfId="23"/>
    <cellStyle name="40% - 强调文字颜色 3" xfId="24"/>
    <cellStyle name="差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19 10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常规 7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 10 2 2" xfId="70"/>
    <cellStyle name="常规 13 11" xfId="71"/>
    <cellStyle name="常规 2" xfId="72"/>
    <cellStyle name="常规 2 15" xfId="73"/>
    <cellStyle name="常规 2 15 2" xfId="74"/>
    <cellStyle name="常规 20 7" xfId="75"/>
    <cellStyle name="常规 20 9" xfId="76"/>
    <cellStyle name="常规 28" xfId="77"/>
    <cellStyle name="常规 3" xfId="78"/>
    <cellStyle name="常规 7" xfId="79"/>
    <cellStyle name="常规 9" xfId="80"/>
    <cellStyle name="常规 11" xfId="81"/>
    <cellStyle name="常规 4" xfId="82"/>
    <cellStyle name="常规_Sheet1" xfId="83"/>
    <cellStyle name="常规 2 2" xfId="84"/>
    <cellStyle name="常规 3 2" xfId="85"/>
    <cellStyle name="常规 5" xfId="86"/>
    <cellStyle name="常规 2 15 3" xfId="87"/>
    <cellStyle name="常规 20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tabSelected="1" zoomScale="82" zoomScaleNormal="82" zoomScaleSheetLayoutView="100" workbookViewId="0" topLeftCell="A1">
      <selection activeCell="P5" sqref="P5"/>
    </sheetView>
  </sheetViews>
  <sheetFormatPr defaultColWidth="9.00390625" defaultRowHeight="54" customHeight="1"/>
  <cols>
    <col min="1" max="1" width="6.00390625" style="8" customWidth="1"/>
    <col min="2" max="2" width="6.421875" style="7" customWidth="1"/>
    <col min="3" max="3" width="9.00390625" style="7" customWidth="1"/>
    <col min="4" max="4" width="12.57421875" style="141" customWidth="1"/>
    <col min="5" max="5" width="22.421875" style="141" customWidth="1"/>
    <col min="6" max="7" width="9.00390625" style="15" customWidth="1"/>
    <col min="8" max="8" width="13.8515625" style="142" customWidth="1"/>
    <col min="9" max="9" width="8.421875" style="15" customWidth="1"/>
    <col min="10" max="10" width="10.7109375" style="9" customWidth="1"/>
    <col min="11" max="11" width="14.7109375" style="141" customWidth="1"/>
    <col min="12" max="12" width="12.57421875" style="8" bestFit="1" customWidth="1"/>
    <col min="13" max="16384" width="9.00390625" style="8" customWidth="1"/>
  </cols>
  <sheetData>
    <row r="1" spans="1:11" ht="93" customHeight="1">
      <c r="A1" s="143" t="s">
        <v>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ht="54" customHeight="1">
      <c r="A2" s="144" t="s">
        <v>1</v>
      </c>
      <c r="B2" s="144" t="s">
        <v>2</v>
      </c>
      <c r="C2" s="144" t="s">
        <v>3</v>
      </c>
      <c r="D2" s="144" t="s">
        <v>4</v>
      </c>
      <c r="E2" s="144" t="s">
        <v>5</v>
      </c>
      <c r="F2" s="145" t="s">
        <v>6</v>
      </c>
      <c r="G2" s="145" t="s">
        <v>7</v>
      </c>
      <c r="H2" s="146" t="s">
        <v>8</v>
      </c>
      <c r="I2" s="145" t="s">
        <v>9</v>
      </c>
      <c r="J2" s="144" t="s">
        <v>10</v>
      </c>
      <c r="K2" s="144" t="s">
        <v>11</v>
      </c>
    </row>
    <row r="3" spans="1:11" s="140" customFormat="1" ht="54" customHeight="1">
      <c r="A3" s="147">
        <v>1</v>
      </c>
      <c r="B3" s="148" t="s">
        <v>12</v>
      </c>
      <c r="C3" s="148" t="s">
        <v>13</v>
      </c>
      <c r="D3" s="148" t="s">
        <v>14</v>
      </c>
      <c r="E3" s="148" t="s">
        <v>15</v>
      </c>
      <c r="F3" s="149">
        <v>254</v>
      </c>
      <c r="G3" s="149">
        <v>59</v>
      </c>
      <c r="H3" s="150">
        <v>2.922</v>
      </c>
      <c r="I3" s="149">
        <v>2</v>
      </c>
      <c r="J3" s="148" t="s">
        <v>16</v>
      </c>
      <c r="K3" s="148" t="s">
        <v>17</v>
      </c>
    </row>
    <row r="4" spans="1:11" s="140" customFormat="1" ht="156.75">
      <c r="A4" s="147">
        <v>2</v>
      </c>
      <c r="B4" s="148" t="s">
        <v>12</v>
      </c>
      <c r="C4" s="148" t="s">
        <v>13</v>
      </c>
      <c r="D4" s="148" t="s">
        <v>18</v>
      </c>
      <c r="E4" s="148" t="s">
        <v>19</v>
      </c>
      <c r="F4" s="149">
        <v>374</v>
      </c>
      <c r="G4" s="149">
        <v>36</v>
      </c>
      <c r="H4" s="150">
        <v>4.488</v>
      </c>
      <c r="I4" s="149">
        <v>14</v>
      </c>
      <c r="J4" s="148" t="s">
        <v>20</v>
      </c>
      <c r="K4" s="148" t="s">
        <v>21</v>
      </c>
    </row>
    <row r="5" spans="1:11" s="140" customFormat="1" ht="148.5" customHeight="1">
      <c r="A5" s="147">
        <v>3</v>
      </c>
      <c r="B5" s="148" t="s">
        <v>12</v>
      </c>
      <c r="C5" s="148" t="s">
        <v>13</v>
      </c>
      <c r="D5" s="148" t="s">
        <v>22</v>
      </c>
      <c r="E5" s="148" t="s">
        <v>23</v>
      </c>
      <c r="F5" s="149">
        <v>650</v>
      </c>
      <c r="G5" s="149">
        <v>87</v>
      </c>
      <c r="H5" s="150">
        <v>4.889</v>
      </c>
      <c r="I5" s="149">
        <v>11</v>
      </c>
      <c r="J5" s="148" t="s">
        <v>20</v>
      </c>
      <c r="K5" s="148" t="s">
        <v>24</v>
      </c>
    </row>
    <row r="6" spans="1:11" s="140" customFormat="1" ht="69.75" customHeight="1">
      <c r="A6" s="147">
        <v>4</v>
      </c>
      <c r="B6" s="148" t="s">
        <v>12</v>
      </c>
      <c r="C6" s="148" t="s">
        <v>13</v>
      </c>
      <c r="D6" s="148" t="s">
        <v>25</v>
      </c>
      <c r="E6" s="148" t="s">
        <v>26</v>
      </c>
      <c r="F6" s="149">
        <v>499</v>
      </c>
      <c r="G6" s="149">
        <v>86</v>
      </c>
      <c r="H6" s="150">
        <v>5.7</v>
      </c>
      <c r="I6" s="149">
        <v>4</v>
      </c>
      <c r="J6" s="148" t="s">
        <v>27</v>
      </c>
      <c r="K6" s="148" t="s">
        <v>28</v>
      </c>
    </row>
    <row r="7" spans="1:11" s="140" customFormat="1" ht="69.75" customHeight="1">
      <c r="A7" s="147">
        <v>5</v>
      </c>
      <c r="B7" s="148" t="s">
        <v>12</v>
      </c>
      <c r="C7" s="148" t="s">
        <v>13</v>
      </c>
      <c r="D7" s="151" t="s">
        <v>29</v>
      </c>
      <c r="E7" s="151" t="s">
        <v>30</v>
      </c>
      <c r="F7" s="152">
        <v>1530</v>
      </c>
      <c r="G7" s="152">
        <v>405</v>
      </c>
      <c r="H7" s="153">
        <v>14.99</v>
      </c>
      <c r="I7" s="152">
        <v>4</v>
      </c>
      <c r="J7" s="148" t="s">
        <v>20</v>
      </c>
      <c r="K7" s="151" t="s">
        <v>17</v>
      </c>
    </row>
    <row r="8" spans="1:11" s="140" customFormat="1" ht="54" customHeight="1">
      <c r="A8" s="147" t="s">
        <v>31</v>
      </c>
      <c r="B8" s="147"/>
      <c r="C8" s="147"/>
      <c r="D8" s="154"/>
      <c r="E8" s="154"/>
      <c r="F8" s="155">
        <f>SUM(F3:F7)</f>
        <v>3307</v>
      </c>
      <c r="G8" s="155">
        <f>SUM(G3:G7)</f>
        <v>673</v>
      </c>
      <c r="H8" s="156">
        <f>SUM(H3:H7)</f>
        <v>32.989</v>
      </c>
      <c r="I8" s="155">
        <f>SUM(I3:I7)</f>
        <v>35</v>
      </c>
      <c r="J8" s="157"/>
      <c r="K8" s="157"/>
    </row>
  </sheetData>
  <sheetProtection/>
  <mergeCells count="2">
    <mergeCell ref="A1:K1"/>
    <mergeCell ref="A8:E8"/>
  </mergeCells>
  <printOptions horizontalCentered="1"/>
  <pageMargins left="0.16111111111111112" right="0.16111111111111112" top="0.20833333333333334" bottom="0.20833333333333334" header="0.5" footer="0.5"/>
  <pageSetup fitToHeight="0" fitToWidth="1" horizontalDpi="600" verticalDpi="600" orientation="portrait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81"/>
  <sheetViews>
    <sheetView zoomScale="85" zoomScaleNormal="85" zoomScaleSheetLayoutView="100" workbookViewId="0" topLeftCell="A1">
      <pane ySplit="3" topLeftCell="A76" activePane="bottomLeft" state="frozen"/>
      <selection pane="bottomLeft" activeCell="J7" sqref="J7"/>
    </sheetView>
  </sheetViews>
  <sheetFormatPr defaultColWidth="9.00390625" defaultRowHeight="15"/>
  <cols>
    <col min="1" max="1" width="3.7109375" style="7" customWidth="1"/>
    <col min="2" max="2" width="4.7109375" style="8" customWidth="1"/>
    <col min="3" max="3" width="6.57421875" style="7" customWidth="1"/>
    <col min="4" max="4" width="16.140625" style="9" customWidth="1"/>
    <col min="5" max="5" width="17.140625" style="10" customWidth="1"/>
    <col min="6" max="7" width="7.00390625" style="11" customWidth="1"/>
    <col min="8" max="8" width="8.00390625" style="12" customWidth="1"/>
    <col min="9" max="9" width="7.00390625" style="13" customWidth="1"/>
    <col min="10" max="10" width="9.28125" style="10" customWidth="1"/>
    <col min="11" max="11" width="11.8515625" style="14" customWidth="1"/>
    <col min="12" max="12" width="37.140625" style="10" customWidth="1"/>
    <col min="13" max="13" width="8.140625" style="11" customWidth="1"/>
    <col min="14" max="14" width="8.140625" style="15" customWidth="1"/>
    <col min="15" max="15" width="9.57421875" style="8" customWidth="1"/>
    <col min="16" max="16" width="24.7109375" style="16" customWidth="1"/>
    <col min="17" max="16384" width="9.00390625" style="8" customWidth="1"/>
  </cols>
  <sheetData>
    <row r="1" spans="1:16" ht="32.25" customHeight="1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27" customHeight="1">
      <c r="A2" s="14" t="s">
        <v>33</v>
      </c>
      <c r="B2" s="14"/>
      <c r="C2" s="14"/>
      <c r="D2" s="14"/>
      <c r="E2" s="14"/>
      <c r="F2" s="14"/>
      <c r="G2" s="14"/>
      <c r="H2" s="14"/>
      <c r="I2" s="14"/>
      <c r="J2" s="14"/>
      <c r="L2" s="14"/>
      <c r="M2" s="14"/>
      <c r="N2" s="14"/>
      <c r="O2" s="14"/>
      <c r="P2" s="14"/>
    </row>
    <row r="3" spans="1:16" s="1" customFormat="1" ht="58.5" customHeight="1">
      <c r="A3" s="18" t="s">
        <v>1</v>
      </c>
      <c r="B3" s="18" t="s">
        <v>2</v>
      </c>
      <c r="C3" s="18" t="s">
        <v>3</v>
      </c>
      <c r="D3" s="18" t="s">
        <v>34</v>
      </c>
      <c r="E3" s="18" t="s">
        <v>35</v>
      </c>
      <c r="F3" s="19" t="s">
        <v>6</v>
      </c>
      <c r="G3" s="19" t="s">
        <v>7</v>
      </c>
      <c r="H3" s="20" t="s">
        <v>8</v>
      </c>
      <c r="I3" s="19" t="s">
        <v>9</v>
      </c>
      <c r="J3" s="18" t="s">
        <v>10</v>
      </c>
      <c r="K3" s="18" t="s">
        <v>11</v>
      </c>
      <c r="L3" s="18" t="s">
        <v>36</v>
      </c>
      <c r="M3" s="19" t="s">
        <v>37</v>
      </c>
      <c r="N3" s="19" t="s">
        <v>38</v>
      </c>
      <c r="O3" s="42" t="s">
        <v>39</v>
      </c>
      <c r="P3" s="43" t="s">
        <v>40</v>
      </c>
    </row>
    <row r="4" spans="1:16" s="1" customFormat="1" ht="39" customHeight="1">
      <c r="A4" s="21" t="s">
        <v>41</v>
      </c>
      <c r="B4" s="21"/>
      <c r="C4" s="21"/>
      <c r="D4" s="22"/>
      <c r="E4" s="21"/>
      <c r="F4" s="23">
        <f>F44+F87+F96+F103+F110+F116+F124+F129+F136+F150+F181+F175</f>
        <v>132582</v>
      </c>
      <c r="G4" s="23">
        <f>G44+G87+G96+G103+G110+G116+G124+G129+G136+G150+G181+G175</f>
        <v>10597</v>
      </c>
      <c r="H4" s="24">
        <f aca="true" t="shared" si="0" ref="H4:N4">H44+H87+H96+H103+H110+H116+H124+H129+H136+H150+H181+H175</f>
        <v>1309.9858100175798</v>
      </c>
      <c r="I4" s="23">
        <f t="shared" si="0"/>
        <v>455</v>
      </c>
      <c r="J4" s="18"/>
      <c r="K4" s="18"/>
      <c r="L4" s="18"/>
      <c r="M4" s="23">
        <f t="shared" si="0"/>
        <v>233878</v>
      </c>
      <c r="N4" s="23">
        <f t="shared" si="0"/>
        <v>125312.7</v>
      </c>
      <c r="O4" s="44"/>
      <c r="P4" s="43"/>
    </row>
    <row r="5" spans="1:16" s="2" customFormat="1" ht="57" customHeight="1">
      <c r="A5" s="25">
        <v>1</v>
      </c>
      <c r="B5" s="26"/>
      <c r="C5" s="27" t="s">
        <v>42</v>
      </c>
      <c r="D5" s="28" t="s">
        <v>43</v>
      </c>
      <c r="E5" s="29" t="s">
        <v>44</v>
      </c>
      <c r="F5" s="30">
        <v>180</v>
      </c>
      <c r="G5" s="30">
        <v>3</v>
      </c>
      <c r="H5" s="31">
        <v>1.4</v>
      </c>
      <c r="I5" s="30">
        <v>1</v>
      </c>
      <c r="J5" s="29" t="s">
        <v>45</v>
      </c>
      <c r="K5" s="32" t="s">
        <v>17</v>
      </c>
      <c r="L5" s="29" t="s">
        <v>46</v>
      </c>
      <c r="M5" s="30">
        <v>300</v>
      </c>
      <c r="N5" s="30">
        <v>250</v>
      </c>
      <c r="O5" s="39" t="s">
        <v>47</v>
      </c>
      <c r="P5" s="45" t="s">
        <v>48</v>
      </c>
    </row>
    <row r="6" spans="1:16" s="2" customFormat="1" ht="57" customHeight="1">
      <c r="A6" s="25">
        <v>2</v>
      </c>
      <c r="B6" s="26"/>
      <c r="C6" s="27" t="s">
        <v>42</v>
      </c>
      <c r="D6" s="28" t="s">
        <v>49</v>
      </c>
      <c r="E6" s="29" t="s">
        <v>50</v>
      </c>
      <c r="F6" s="30">
        <v>320</v>
      </c>
      <c r="G6" s="30">
        <v>6</v>
      </c>
      <c r="H6" s="31">
        <v>2.5</v>
      </c>
      <c r="I6" s="30">
        <v>1</v>
      </c>
      <c r="J6" s="29" t="s">
        <v>51</v>
      </c>
      <c r="K6" s="32" t="s">
        <v>52</v>
      </c>
      <c r="L6" s="29" t="s">
        <v>53</v>
      </c>
      <c r="M6" s="30">
        <v>600</v>
      </c>
      <c r="N6" s="30">
        <v>500</v>
      </c>
      <c r="O6" s="39" t="s">
        <v>47</v>
      </c>
      <c r="P6" s="45" t="s">
        <v>48</v>
      </c>
    </row>
    <row r="7" spans="1:16" s="2" customFormat="1" ht="57" customHeight="1">
      <c r="A7" s="25">
        <v>3</v>
      </c>
      <c r="B7" s="26"/>
      <c r="C7" s="27" t="s">
        <v>42</v>
      </c>
      <c r="D7" s="28" t="s">
        <v>54</v>
      </c>
      <c r="E7" s="29" t="s">
        <v>55</v>
      </c>
      <c r="F7" s="32">
        <v>691</v>
      </c>
      <c r="G7" s="32">
        <v>26</v>
      </c>
      <c r="H7" s="31">
        <v>6.3</v>
      </c>
      <c r="I7" s="30">
        <v>5</v>
      </c>
      <c r="J7" s="29" t="s">
        <v>56</v>
      </c>
      <c r="K7" s="32" t="s">
        <v>57</v>
      </c>
      <c r="L7" s="29" t="s">
        <v>46</v>
      </c>
      <c r="M7" s="30">
        <v>1300</v>
      </c>
      <c r="N7" s="30">
        <v>1100</v>
      </c>
      <c r="O7" s="39" t="s">
        <v>47</v>
      </c>
      <c r="P7" s="45" t="s">
        <v>48</v>
      </c>
    </row>
    <row r="8" spans="1:16" s="2" customFormat="1" ht="57" customHeight="1">
      <c r="A8" s="25">
        <v>4</v>
      </c>
      <c r="B8" s="26"/>
      <c r="C8" s="27" t="s">
        <v>42</v>
      </c>
      <c r="D8" s="33" t="s">
        <v>58</v>
      </c>
      <c r="E8" s="29" t="s">
        <v>59</v>
      </c>
      <c r="F8" s="30">
        <v>720</v>
      </c>
      <c r="G8" s="30">
        <v>10</v>
      </c>
      <c r="H8" s="31">
        <v>5.2</v>
      </c>
      <c r="I8" s="30">
        <v>1</v>
      </c>
      <c r="J8" s="29" t="s">
        <v>60</v>
      </c>
      <c r="K8" s="32" t="s">
        <v>61</v>
      </c>
      <c r="L8" s="29" t="s">
        <v>46</v>
      </c>
      <c r="M8" s="30">
        <v>1300</v>
      </c>
      <c r="N8" s="30">
        <v>1100</v>
      </c>
      <c r="O8" s="39" t="s">
        <v>47</v>
      </c>
      <c r="P8" s="45" t="s">
        <v>48</v>
      </c>
    </row>
    <row r="9" spans="1:16" s="2" customFormat="1" ht="57" customHeight="1">
      <c r="A9" s="25">
        <v>5</v>
      </c>
      <c r="B9" s="26"/>
      <c r="C9" s="27" t="s">
        <v>42</v>
      </c>
      <c r="D9" s="33" t="s">
        <v>62</v>
      </c>
      <c r="E9" s="29" t="s">
        <v>63</v>
      </c>
      <c r="F9" s="30">
        <v>1130</v>
      </c>
      <c r="G9" s="30">
        <v>33</v>
      </c>
      <c r="H9" s="31">
        <v>7.3</v>
      </c>
      <c r="I9" s="30">
        <v>1</v>
      </c>
      <c r="J9" s="29" t="s">
        <v>64</v>
      </c>
      <c r="K9" s="32" t="s">
        <v>65</v>
      </c>
      <c r="L9" s="29" t="s">
        <v>46</v>
      </c>
      <c r="M9" s="30">
        <v>2200</v>
      </c>
      <c r="N9" s="46">
        <v>1856</v>
      </c>
      <c r="O9" s="39" t="s">
        <v>47</v>
      </c>
      <c r="P9" s="45" t="s">
        <v>48</v>
      </c>
    </row>
    <row r="10" spans="1:16" s="2" customFormat="1" ht="57" customHeight="1">
      <c r="A10" s="25">
        <v>6</v>
      </c>
      <c r="B10" s="26"/>
      <c r="C10" s="27" t="s">
        <v>42</v>
      </c>
      <c r="D10" s="33" t="s">
        <v>66</v>
      </c>
      <c r="E10" s="29" t="s">
        <v>67</v>
      </c>
      <c r="F10" s="30">
        <v>256</v>
      </c>
      <c r="G10" s="30">
        <v>5</v>
      </c>
      <c r="H10" s="31">
        <v>1.5</v>
      </c>
      <c r="I10" s="30">
        <v>1</v>
      </c>
      <c r="J10" s="29" t="s">
        <v>60</v>
      </c>
      <c r="K10" s="32" t="s">
        <v>65</v>
      </c>
      <c r="L10" s="29" t="s">
        <v>68</v>
      </c>
      <c r="M10" s="30">
        <v>400</v>
      </c>
      <c r="N10" s="30">
        <v>300</v>
      </c>
      <c r="O10" s="39" t="s">
        <v>47</v>
      </c>
      <c r="P10" s="45" t="s">
        <v>48</v>
      </c>
    </row>
    <row r="11" spans="1:16" s="2" customFormat="1" ht="57" customHeight="1">
      <c r="A11" s="25">
        <v>7</v>
      </c>
      <c r="B11" s="26"/>
      <c r="C11" s="27" t="s">
        <v>42</v>
      </c>
      <c r="D11" s="28" t="s">
        <v>69</v>
      </c>
      <c r="E11" s="29" t="s">
        <v>70</v>
      </c>
      <c r="F11" s="30">
        <v>1230</v>
      </c>
      <c r="G11" s="30">
        <v>15</v>
      </c>
      <c r="H11" s="31">
        <v>8.6</v>
      </c>
      <c r="I11" s="30">
        <v>1</v>
      </c>
      <c r="J11" s="29" t="s">
        <v>64</v>
      </c>
      <c r="K11" s="29" t="s">
        <v>61</v>
      </c>
      <c r="L11" s="47" t="s">
        <v>46</v>
      </c>
      <c r="M11" s="30">
        <v>2350</v>
      </c>
      <c r="N11" s="30">
        <v>2000</v>
      </c>
      <c r="O11" s="39" t="s">
        <v>47</v>
      </c>
      <c r="P11" s="45" t="s">
        <v>48</v>
      </c>
    </row>
    <row r="12" spans="1:16" s="2" customFormat="1" ht="85.5" customHeight="1">
      <c r="A12" s="25">
        <v>8</v>
      </c>
      <c r="B12" s="26"/>
      <c r="C12" s="27" t="s">
        <v>42</v>
      </c>
      <c r="D12" s="28" t="s">
        <v>69</v>
      </c>
      <c r="E12" s="29" t="s">
        <v>71</v>
      </c>
      <c r="F12" s="30">
        <v>1144</v>
      </c>
      <c r="G12" s="30">
        <v>31</v>
      </c>
      <c r="H12" s="31">
        <v>10.3</v>
      </c>
      <c r="I12" s="30">
        <v>1</v>
      </c>
      <c r="J12" s="32" t="s">
        <v>72</v>
      </c>
      <c r="K12" s="32" t="s">
        <v>73</v>
      </c>
      <c r="L12" s="29" t="s">
        <v>74</v>
      </c>
      <c r="M12" s="30">
        <v>2059</v>
      </c>
      <c r="N12" s="30">
        <v>1600</v>
      </c>
      <c r="O12" s="39" t="s">
        <v>47</v>
      </c>
      <c r="P12" s="45" t="s">
        <v>48</v>
      </c>
    </row>
    <row r="13" spans="1:16" s="2" customFormat="1" ht="57" customHeight="1">
      <c r="A13" s="25">
        <v>9</v>
      </c>
      <c r="B13" s="26"/>
      <c r="C13" s="27" t="s">
        <v>42</v>
      </c>
      <c r="D13" s="28" t="s">
        <v>75</v>
      </c>
      <c r="E13" s="29" t="s">
        <v>76</v>
      </c>
      <c r="F13" s="30">
        <v>1446</v>
      </c>
      <c r="G13" s="30">
        <v>29</v>
      </c>
      <c r="H13" s="31">
        <v>11.52</v>
      </c>
      <c r="I13" s="30">
        <v>3</v>
      </c>
      <c r="J13" s="48" t="s">
        <v>60</v>
      </c>
      <c r="K13" s="32" t="s">
        <v>77</v>
      </c>
      <c r="L13" s="29" t="s">
        <v>46</v>
      </c>
      <c r="M13" s="30">
        <v>1750</v>
      </c>
      <c r="N13" s="30">
        <v>1400</v>
      </c>
      <c r="O13" s="39" t="s">
        <v>47</v>
      </c>
      <c r="P13" s="45" t="s">
        <v>48</v>
      </c>
    </row>
    <row r="14" spans="1:16" s="2" customFormat="1" ht="57" customHeight="1">
      <c r="A14" s="25">
        <v>10</v>
      </c>
      <c r="B14" s="26"/>
      <c r="C14" s="27" t="s">
        <v>42</v>
      </c>
      <c r="D14" s="28" t="s">
        <v>78</v>
      </c>
      <c r="E14" s="29" t="s">
        <v>79</v>
      </c>
      <c r="F14" s="30">
        <v>800</v>
      </c>
      <c r="G14" s="30">
        <v>20</v>
      </c>
      <c r="H14" s="31">
        <v>7</v>
      </c>
      <c r="I14" s="30">
        <v>1</v>
      </c>
      <c r="J14" s="29" t="s">
        <v>80</v>
      </c>
      <c r="K14" s="32" t="s">
        <v>81</v>
      </c>
      <c r="L14" s="29" t="s">
        <v>82</v>
      </c>
      <c r="M14" s="30">
        <v>1000</v>
      </c>
      <c r="N14" s="30">
        <v>800</v>
      </c>
      <c r="O14" s="39" t="s">
        <v>47</v>
      </c>
      <c r="P14" s="45" t="s">
        <v>48</v>
      </c>
    </row>
    <row r="15" spans="1:16" s="2" customFormat="1" ht="57" customHeight="1">
      <c r="A15" s="25">
        <v>11</v>
      </c>
      <c r="B15" s="26"/>
      <c r="C15" s="27" t="s">
        <v>42</v>
      </c>
      <c r="D15" s="28" t="s">
        <v>83</v>
      </c>
      <c r="E15" s="29" t="s">
        <v>84</v>
      </c>
      <c r="F15" s="30">
        <v>196</v>
      </c>
      <c r="G15" s="30">
        <v>6</v>
      </c>
      <c r="H15" s="31">
        <v>1.2</v>
      </c>
      <c r="I15" s="30">
        <v>1</v>
      </c>
      <c r="J15" s="29" t="s">
        <v>85</v>
      </c>
      <c r="K15" s="32" t="s">
        <v>52</v>
      </c>
      <c r="L15" s="29" t="s">
        <v>82</v>
      </c>
      <c r="M15" s="30">
        <v>380</v>
      </c>
      <c r="N15" s="46">
        <v>100</v>
      </c>
      <c r="O15" s="49" t="s">
        <v>47</v>
      </c>
      <c r="P15" s="45" t="s">
        <v>48</v>
      </c>
    </row>
    <row r="16" spans="1:16" s="2" customFormat="1" ht="57" customHeight="1">
      <c r="A16" s="25">
        <v>12</v>
      </c>
      <c r="B16" s="26"/>
      <c r="C16" s="27" t="s">
        <v>42</v>
      </c>
      <c r="D16" s="28" t="s">
        <v>43</v>
      </c>
      <c r="E16" s="29" t="s">
        <v>86</v>
      </c>
      <c r="F16" s="30">
        <v>1542</v>
      </c>
      <c r="G16" s="30">
        <v>43</v>
      </c>
      <c r="H16" s="31">
        <v>11</v>
      </c>
      <c r="I16" s="30">
        <v>1</v>
      </c>
      <c r="J16" s="29" t="s">
        <v>87</v>
      </c>
      <c r="K16" s="32" t="s">
        <v>52</v>
      </c>
      <c r="L16" s="47" t="s">
        <v>82</v>
      </c>
      <c r="M16" s="30">
        <v>1900</v>
      </c>
      <c r="N16" s="46">
        <v>1900</v>
      </c>
      <c r="O16" s="50">
        <v>2021</v>
      </c>
      <c r="P16" s="45"/>
    </row>
    <row r="17" spans="1:16" s="2" customFormat="1" ht="57" customHeight="1">
      <c r="A17" s="25">
        <v>13</v>
      </c>
      <c r="B17" s="26"/>
      <c r="C17" s="27" t="s">
        <v>42</v>
      </c>
      <c r="D17" s="28" t="s">
        <v>49</v>
      </c>
      <c r="E17" s="29" t="s">
        <v>88</v>
      </c>
      <c r="F17" s="30">
        <v>1045</v>
      </c>
      <c r="G17" s="30">
        <v>27</v>
      </c>
      <c r="H17" s="31">
        <v>9.6</v>
      </c>
      <c r="I17" s="30">
        <v>3</v>
      </c>
      <c r="J17" s="34" t="s">
        <v>89</v>
      </c>
      <c r="K17" s="32" t="s">
        <v>61</v>
      </c>
      <c r="L17" s="47" t="s">
        <v>53</v>
      </c>
      <c r="M17" s="30">
        <v>1300</v>
      </c>
      <c r="N17" s="46">
        <v>1300</v>
      </c>
      <c r="O17" s="39">
        <v>2021</v>
      </c>
      <c r="P17" s="45"/>
    </row>
    <row r="18" spans="1:16" s="2" customFormat="1" ht="57" customHeight="1">
      <c r="A18" s="25">
        <v>14</v>
      </c>
      <c r="B18" s="26"/>
      <c r="C18" s="27" t="s">
        <v>42</v>
      </c>
      <c r="D18" s="28" t="s">
        <v>90</v>
      </c>
      <c r="E18" s="34" t="s">
        <v>91</v>
      </c>
      <c r="F18" s="35">
        <v>2357</v>
      </c>
      <c r="G18" s="35">
        <v>54</v>
      </c>
      <c r="H18" s="36">
        <v>14.72</v>
      </c>
      <c r="I18" s="35">
        <v>3</v>
      </c>
      <c r="J18" s="34" t="s">
        <v>89</v>
      </c>
      <c r="K18" s="32" t="s">
        <v>73</v>
      </c>
      <c r="L18" s="47" t="s">
        <v>92</v>
      </c>
      <c r="M18" s="35">
        <v>2900</v>
      </c>
      <c r="N18" s="46">
        <v>1500</v>
      </c>
      <c r="O18" s="50" t="s">
        <v>93</v>
      </c>
      <c r="P18" s="45"/>
    </row>
    <row r="19" spans="1:16" s="2" customFormat="1" ht="57" customHeight="1">
      <c r="A19" s="25">
        <v>15</v>
      </c>
      <c r="B19" s="26"/>
      <c r="C19" s="27" t="s">
        <v>42</v>
      </c>
      <c r="D19" s="28" t="s">
        <v>94</v>
      </c>
      <c r="E19" s="29" t="s">
        <v>95</v>
      </c>
      <c r="F19" s="30">
        <v>2416</v>
      </c>
      <c r="G19" s="30">
        <v>57</v>
      </c>
      <c r="H19" s="31">
        <v>15.93</v>
      </c>
      <c r="I19" s="30">
        <v>2</v>
      </c>
      <c r="J19" s="29" t="s">
        <v>96</v>
      </c>
      <c r="K19" s="32" t="s">
        <v>73</v>
      </c>
      <c r="L19" s="47" t="s">
        <v>97</v>
      </c>
      <c r="M19" s="30">
        <v>3000</v>
      </c>
      <c r="N19" s="46">
        <v>1500</v>
      </c>
      <c r="O19" s="50" t="s">
        <v>93</v>
      </c>
      <c r="P19" s="45"/>
    </row>
    <row r="20" spans="1:16" s="2" customFormat="1" ht="57" customHeight="1">
      <c r="A20" s="25">
        <v>16</v>
      </c>
      <c r="B20" s="26"/>
      <c r="C20" s="27" t="s">
        <v>42</v>
      </c>
      <c r="D20" s="28" t="s">
        <v>94</v>
      </c>
      <c r="E20" s="29" t="s">
        <v>98</v>
      </c>
      <c r="F20" s="30">
        <v>435</v>
      </c>
      <c r="G20" s="30">
        <v>10</v>
      </c>
      <c r="H20" s="31">
        <v>3.26</v>
      </c>
      <c r="I20" s="30">
        <v>1</v>
      </c>
      <c r="J20" s="29" t="s">
        <v>96</v>
      </c>
      <c r="K20" s="32" t="s">
        <v>73</v>
      </c>
      <c r="L20" s="47" t="s">
        <v>99</v>
      </c>
      <c r="M20" s="30">
        <v>550</v>
      </c>
      <c r="N20" s="46">
        <v>550</v>
      </c>
      <c r="O20" s="39">
        <v>2021</v>
      </c>
      <c r="P20" s="45"/>
    </row>
    <row r="21" spans="1:16" s="2" customFormat="1" ht="57" customHeight="1">
      <c r="A21" s="25">
        <v>17</v>
      </c>
      <c r="B21" s="26"/>
      <c r="C21" s="27" t="s">
        <v>42</v>
      </c>
      <c r="D21" s="28" t="s">
        <v>100</v>
      </c>
      <c r="E21" s="29" t="s">
        <v>101</v>
      </c>
      <c r="F21" s="30">
        <v>510</v>
      </c>
      <c r="G21" s="30">
        <v>14</v>
      </c>
      <c r="H21" s="31">
        <v>4.5</v>
      </c>
      <c r="I21" s="30">
        <v>1</v>
      </c>
      <c r="J21" s="34" t="s">
        <v>89</v>
      </c>
      <c r="K21" s="32" t="s">
        <v>73</v>
      </c>
      <c r="L21" s="47" t="s">
        <v>102</v>
      </c>
      <c r="M21" s="30">
        <v>650</v>
      </c>
      <c r="N21" s="46">
        <v>650</v>
      </c>
      <c r="O21" s="39">
        <v>2021</v>
      </c>
      <c r="P21" s="45"/>
    </row>
    <row r="22" spans="1:16" s="2" customFormat="1" ht="57" customHeight="1">
      <c r="A22" s="25">
        <v>18</v>
      </c>
      <c r="B22" s="26"/>
      <c r="C22" s="27" t="s">
        <v>42</v>
      </c>
      <c r="D22" s="28" t="s">
        <v>100</v>
      </c>
      <c r="E22" s="29" t="s">
        <v>103</v>
      </c>
      <c r="F22" s="30">
        <v>706</v>
      </c>
      <c r="G22" s="30">
        <v>18</v>
      </c>
      <c r="H22" s="31">
        <v>5</v>
      </c>
      <c r="I22" s="30">
        <v>2</v>
      </c>
      <c r="J22" s="34" t="s">
        <v>104</v>
      </c>
      <c r="K22" s="32" t="s">
        <v>73</v>
      </c>
      <c r="L22" s="47" t="s">
        <v>102</v>
      </c>
      <c r="M22" s="30">
        <v>850</v>
      </c>
      <c r="N22" s="46">
        <v>850</v>
      </c>
      <c r="O22" s="39">
        <v>2021</v>
      </c>
      <c r="P22" s="45"/>
    </row>
    <row r="23" spans="1:16" s="2" customFormat="1" ht="57" customHeight="1">
      <c r="A23" s="25">
        <v>19</v>
      </c>
      <c r="B23" s="26"/>
      <c r="C23" s="27" t="s">
        <v>42</v>
      </c>
      <c r="D23" s="28" t="s">
        <v>105</v>
      </c>
      <c r="E23" s="29" t="s">
        <v>106</v>
      </c>
      <c r="F23" s="30">
        <v>1087</v>
      </c>
      <c r="G23" s="30">
        <v>30</v>
      </c>
      <c r="H23" s="31">
        <v>7.4</v>
      </c>
      <c r="I23" s="30">
        <v>4</v>
      </c>
      <c r="J23" s="34" t="s">
        <v>104</v>
      </c>
      <c r="K23" s="32" t="s">
        <v>73</v>
      </c>
      <c r="L23" s="47" t="s">
        <v>107</v>
      </c>
      <c r="M23" s="30">
        <v>1300</v>
      </c>
      <c r="N23" s="46">
        <v>1000</v>
      </c>
      <c r="O23" s="50" t="s">
        <v>93</v>
      </c>
      <c r="P23" s="45"/>
    </row>
    <row r="24" spans="1:16" s="2" customFormat="1" ht="57" customHeight="1">
      <c r="A24" s="25">
        <v>20</v>
      </c>
      <c r="B24" s="26"/>
      <c r="C24" s="27" t="s">
        <v>42</v>
      </c>
      <c r="D24" s="28" t="s">
        <v>58</v>
      </c>
      <c r="E24" s="29" t="s">
        <v>108</v>
      </c>
      <c r="F24" s="30">
        <v>904</v>
      </c>
      <c r="G24" s="30">
        <v>25</v>
      </c>
      <c r="H24" s="31">
        <v>9.2</v>
      </c>
      <c r="I24" s="30">
        <v>3</v>
      </c>
      <c r="J24" s="29" t="s">
        <v>96</v>
      </c>
      <c r="K24" s="32" t="s">
        <v>61</v>
      </c>
      <c r="L24" s="47" t="s">
        <v>82</v>
      </c>
      <c r="M24" s="30">
        <v>1100</v>
      </c>
      <c r="N24" s="46">
        <v>1100</v>
      </c>
      <c r="O24" s="39">
        <v>2021</v>
      </c>
      <c r="P24" s="45"/>
    </row>
    <row r="25" spans="1:16" s="2" customFormat="1" ht="67.5" customHeight="1">
      <c r="A25" s="25">
        <v>21</v>
      </c>
      <c r="B25" s="26"/>
      <c r="C25" s="27" t="s">
        <v>42</v>
      </c>
      <c r="D25" s="28" t="s">
        <v>54</v>
      </c>
      <c r="E25" s="29" t="s">
        <v>109</v>
      </c>
      <c r="F25" s="30">
        <v>770</v>
      </c>
      <c r="G25" s="30">
        <v>22</v>
      </c>
      <c r="H25" s="31">
        <v>5</v>
      </c>
      <c r="I25" s="30">
        <v>3</v>
      </c>
      <c r="J25" s="29" t="s">
        <v>110</v>
      </c>
      <c r="K25" s="32" t="s">
        <v>73</v>
      </c>
      <c r="L25" s="47" t="s">
        <v>111</v>
      </c>
      <c r="M25" s="30">
        <v>950</v>
      </c>
      <c r="N25" s="46">
        <v>950</v>
      </c>
      <c r="O25" s="39">
        <v>2021</v>
      </c>
      <c r="P25" s="45"/>
    </row>
    <row r="26" spans="1:16" s="2" customFormat="1" ht="57" customHeight="1">
      <c r="A26" s="25">
        <v>22</v>
      </c>
      <c r="B26" s="26"/>
      <c r="C26" s="27" t="s">
        <v>42</v>
      </c>
      <c r="D26" s="28" t="s">
        <v>62</v>
      </c>
      <c r="E26" s="29" t="s">
        <v>112</v>
      </c>
      <c r="F26" s="30">
        <v>724</v>
      </c>
      <c r="G26" s="30">
        <v>23</v>
      </c>
      <c r="H26" s="31">
        <v>5.7</v>
      </c>
      <c r="I26" s="30">
        <v>1</v>
      </c>
      <c r="J26" s="29" t="s">
        <v>113</v>
      </c>
      <c r="K26" s="32" t="s">
        <v>73</v>
      </c>
      <c r="L26" s="47" t="s">
        <v>114</v>
      </c>
      <c r="M26" s="30">
        <v>900</v>
      </c>
      <c r="N26" s="46">
        <v>900</v>
      </c>
      <c r="O26" s="39">
        <v>2021</v>
      </c>
      <c r="P26" s="45"/>
    </row>
    <row r="27" spans="1:16" s="2" customFormat="1" ht="57" customHeight="1">
      <c r="A27" s="25">
        <v>23</v>
      </c>
      <c r="B27" s="26"/>
      <c r="C27" s="27" t="s">
        <v>42</v>
      </c>
      <c r="D27" s="28" t="s">
        <v>66</v>
      </c>
      <c r="E27" s="29" t="s">
        <v>115</v>
      </c>
      <c r="F27" s="30">
        <v>456</v>
      </c>
      <c r="G27" s="30">
        <v>24</v>
      </c>
      <c r="H27" s="31">
        <v>3</v>
      </c>
      <c r="I27" s="30">
        <v>1</v>
      </c>
      <c r="J27" s="29" t="s">
        <v>89</v>
      </c>
      <c r="K27" s="32" t="s">
        <v>73</v>
      </c>
      <c r="L27" s="47" t="s">
        <v>116</v>
      </c>
      <c r="M27" s="30">
        <v>550</v>
      </c>
      <c r="N27" s="46">
        <v>550</v>
      </c>
      <c r="O27" s="39">
        <v>2021</v>
      </c>
      <c r="P27" s="45"/>
    </row>
    <row r="28" spans="1:16" s="2" customFormat="1" ht="57" customHeight="1">
      <c r="A28" s="25">
        <v>24</v>
      </c>
      <c r="B28" s="26"/>
      <c r="C28" s="27" t="s">
        <v>42</v>
      </c>
      <c r="D28" s="28" t="s">
        <v>66</v>
      </c>
      <c r="E28" s="29" t="s">
        <v>117</v>
      </c>
      <c r="F28" s="30">
        <v>1104</v>
      </c>
      <c r="G28" s="30">
        <v>36</v>
      </c>
      <c r="H28" s="31">
        <v>10.4</v>
      </c>
      <c r="I28" s="30">
        <v>2</v>
      </c>
      <c r="J28" s="29" t="s">
        <v>89</v>
      </c>
      <c r="K28" s="32" t="s">
        <v>73</v>
      </c>
      <c r="L28" s="47" t="s">
        <v>116</v>
      </c>
      <c r="M28" s="30">
        <v>1400</v>
      </c>
      <c r="N28" s="46">
        <v>1400</v>
      </c>
      <c r="O28" s="39">
        <v>2021</v>
      </c>
      <c r="P28" s="45"/>
    </row>
    <row r="29" spans="1:16" s="2" customFormat="1" ht="57" customHeight="1">
      <c r="A29" s="25">
        <v>25</v>
      </c>
      <c r="B29" s="26"/>
      <c r="C29" s="27" t="s">
        <v>42</v>
      </c>
      <c r="D29" s="28" t="s">
        <v>118</v>
      </c>
      <c r="E29" s="29" t="s">
        <v>119</v>
      </c>
      <c r="F29" s="37">
        <v>164</v>
      </c>
      <c r="G29" s="37">
        <v>4</v>
      </c>
      <c r="H29" s="31">
        <v>1.258</v>
      </c>
      <c r="I29" s="30">
        <v>1</v>
      </c>
      <c r="J29" s="48" t="s">
        <v>120</v>
      </c>
      <c r="K29" s="32" t="s">
        <v>52</v>
      </c>
      <c r="L29" s="47" t="s">
        <v>121</v>
      </c>
      <c r="M29" s="30">
        <v>200</v>
      </c>
      <c r="N29" s="46">
        <v>200</v>
      </c>
      <c r="O29" s="50">
        <v>2021</v>
      </c>
      <c r="P29" s="45"/>
    </row>
    <row r="30" spans="1:16" s="2" customFormat="1" ht="57" customHeight="1">
      <c r="A30" s="25">
        <v>26</v>
      </c>
      <c r="B30" s="26"/>
      <c r="C30" s="27" t="s">
        <v>42</v>
      </c>
      <c r="D30" s="28" t="s">
        <v>122</v>
      </c>
      <c r="E30" s="29" t="s">
        <v>123</v>
      </c>
      <c r="F30" s="37">
        <v>213</v>
      </c>
      <c r="G30" s="37">
        <v>10</v>
      </c>
      <c r="H30" s="31">
        <v>1.99</v>
      </c>
      <c r="I30" s="30">
        <v>2</v>
      </c>
      <c r="J30" s="48" t="s">
        <v>124</v>
      </c>
      <c r="K30" s="32" t="s">
        <v>65</v>
      </c>
      <c r="L30" s="47" t="s">
        <v>121</v>
      </c>
      <c r="M30" s="30">
        <v>260</v>
      </c>
      <c r="N30" s="46">
        <v>260</v>
      </c>
      <c r="O30" s="50">
        <v>2021</v>
      </c>
      <c r="P30" s="45"/>
    </row>
    <row r="31" spans="1:16" s="2" customFormat="1" ht="57" customHeight="1">
      <c r="A31" s="25">
        <v>27</v>
      </c>
      <c r="B31" s="26"/>
      <c r="C31" s="27" t="s">
        <v>42</v>
      </c>
      <c r="D31" s="28" t="s">
        <v>125</v>
      </c>
      <c r="E31" s="29" t="s">
        <v>126</v>
      </c>
      <c r="F31" s="37">
        <v>407</v>
      </c>
      <c r="G31" s="37">
        <v>10</v>
      </c>
      <c r="H31" s="31">
        <v>3.16</v>
      </c>
      <c r="I31" s="30">
        <v>2</v>
      </c>
      <c r="J31" s="48" t="s">
        <v>60</v>
      </c>
      <c r="K31" s="32" t="s">
        <v>52</v>
      </c>
      <c r="L31" s="47" t="s">
        <v>121</v>
      </c>
      <c r="M31" s="30">
        <v>500</v>
      </c>
      <c r="N31" s="46">
        <v>300</v>
      </c>
      <c r="O31" s="50" t="s">
        <v>93</v>
      </c>
      <c r="P31" s="45"/>
    </row>
    <row r="32" spans="1:16" s="2" customFormat="1" ht="57" customHeight="1">
      <c r="A32" s="25">
        <v>28</v>
      </c>
      <c r="B32" s="26"/>
      <c r="C32" s="27" t="s">
        <v>42</v>
      </c>
      <c r="D32" s="28" t="s">
        <v>75</v>
      </c>
      <c r="E32" s="29" t="s">
        <v>127</v>
      </c>
      <c r="F32" s="37">
        <v>435</v>
      </c>
      <c r="G32" s="37">
        <v>6</v>
      </c>
      <c r="H32" s="31">
        <v>3.92</v>
      </c>
      <c r="I32" s="30">
        <v>1</v>
      </c>
      <c r="J32" s="48" t="s">
        <v>60</v>
      </c>
      <c r="K32" s="32" t="s">
        <v>52</v>
      </c>
      <c r="L32" s="47" t="s">
        <v>121</v>
      </c>
      <c r="M32" s="30">
        <v>550</v>
      </c>
      <c r="N32" s="46">
        <v>350</v>
      </c>
      <c r="O32" s="50" t="s">
        <v>93</v>
      </c>
      <c r="P32" s="45"/>
    </row>
    <row r="33" spans="1:16" s="2" customFormat="1" ht="57" customHeight="1">
      <c r="A33" s="25">
        <v>29</v>
      </c>
      <c r="B33" s="26"/>
      <c r="C33" s="27" t="s">
        <v>42</v>
      </c>
      <c r="D33" s="29" t="s">
        <v>128</v>
      </c>
      <c r="E33" s="29" t="s">
        <v>129</v>
      </c>
      <c r="F33" s="30">
        <v>566</v>
      </c>
      <c r="G33" s="30">
        <v>17</v>
      </c>
      <c r="H33" s="31">
        <v>5.1</v>
      </c>
      <c r="I33" s="30">
        <v>1</v>
      </c>
      <c r="J33" s="29" t="s">
        <v>130</v>
      </c>
      <c r="K33" s="32" t="s">
        <v>52</v>
      </c>
      <c r="L33" s="47" t="s">
        <v>131</v>
      </c>
      <c r="M33" s="30">
        <v>700</v>
      </c>
      <c r="N33" s="46">
        <v>350</v>
      </c>
      <c r="O33" s="50" t="s">
        <v>93</v>
      </c>
      <c r="P33" s="45"/>
    </row>
    <row r="34" spans="1:16" s="2" customFormat="1" ht="57" customHeight="1">
      <c r="A34" s="25">
        <v>30</v>
      </c>
      <c r="B34" s="26"/>
      <c r="C34" s="27" t="s">
        <v>42</v>
      </c>
      <c r="D34" s="29" t="s">
        <v>128</v>
      </c>
      <c r="E34" s="29" t="s">
        <v>132</v>
      </c>
      <c r="F34" s="30">
        <v>411</v>
      </c>
      <c r="G34" s="30">
        <v>12</v>
      </c>
      <c r="H34" s="31">
        <v>4</v>
      </c>
      <c r="I34" s="30">
        <v>1</v>
      </c>
      <c r="J34" s="29" t="s">
        <v>130</v>
      </c>
      <c r="K34" s="32" t="s">
        <v>52</v>
      </c>
      <c r="L34" s="47" t="s">
        <v>133</v>
      </c>
      <c r="M34" s="30">
        <v>500</v>
      </c>
      <c r="N34" s="46">
        <v>230</v>
      </c>
      <c r="O34" s="50" t="s">
        <v>93</v>
      </c>
      <c r="P34" s="45"/>
    </row>
    <row r="35" spans="1:16" s="2" customFormat="1" ht="57" customHeight="1">
      <c r="A35" s="25">
        <v>31</v>
      </c>
      <c r="B35" s="26"/>
      <c r="C35" s="27" t="s">
        <v>42</v>
      </c>
      <c r="D35" s="29" t="s">
        <v>128</v>
      </c>
      <c r="E35" s="29" t="s">
        <v>134</v>
      </c>
      <c r="F35" s="30">
        <v>144</v>
      </c>
      <c r="G35" s="38">
        <v>4</v>
      </c>
      <c r="H35" s="31">
        <v>1.5</v>
      </c>
      <c r="I35" s="30">
        <v>1</v>
      </c>
      <c r="J35" s="29" t="s">
        <v>135</v>
      </c>
      <c r="K35" s="32" t="s">
        <v>52</v>
      </c>
      <c r="L35" s="47" t="s">
        <v>136</v>
      </c>
      <c r="M35" s="30">
        <v>180</v>
      </c>
      <c r="N35" s="46">
        <v>180</v>
      </c>
      <c r="O35" s="50">
        <v>2021</v>
      </c>
      <c r="P35" s="45"/>
    </row>
    <row r="36" spans="1:16" s="2" customFormat="1" ht="57" customHeight="1">
      <c r="A36" s="25">
        <v>32</v>
      </c>
      <c r="B36" s="26"/>
      <c r="C36" s="27" t="s">
        <v>42</v>
      </c>
      <c r="D36" s="29" t="s">
        <v>128</v>
      </c>
      <c r="E36" s="29" t="s">
        <v>137</v>
      </c>
      <c r="F36" s="30">
        <v>152</v>
      </c>
      <c r="G36" s="30">
        <v>5</v>
      </c>
      <c r="H36" s="31">
        <v>1.6</v>
      </c>
      <c r="I36" s="30">
        <v>1</v>
      </c>
      <c r="J36" s="29" t="s">
        <v>138</v>
      </c>
      <c r="K36" s="32" t="s">
        <v>52</v>
      </c>
      <c r="L36" s="47" t="s">
        <v>136</v>
      </c>
      <c r="M36" s="30">
        <v>190</v>
      </c>
      <c r="N36" s="46">
        <v>190</v>
      </c>
      <c r="O36" s="50">
        <v>2021</v>
      </c>
      <c r="P36" s="45"/>
    </row>
    <row r="37" spans="1:16" s="2" customFormat="1" ht="57" customHeight="1">
      <c r="A37" s="25">
        <v>33</v>
      </c>
      <c r="B37" s="26"/>
      <c r="C37" s="27" t="s">
        <v>42</v>
      </c>
      <c r="D37" s="29" t="s">
        <v>128</v>
      </c>
      <c r="E37" s="29" t="s">
        <v>139</v>
      </c>
      <c r="F37" s="30">
        <v>106</v>
      </c>
      <c r="G37" s="30">
        <v>5</v>
      </c>
      <c r="H37" s="31">
        <v>1</v>
      </c>
      <c r="I37" s="30">
        <v>1</v>
      </c>
      <c r="J37" s="29" t="s">
        <v>135</v>
      </c>
      <c r="K37" s="32" t="s">
        <v>52</v>
      </c>
      <c r="L37" s="47" t="s">
        <v>140</v>
      </c>
      <c r="M37" s="30">
        <v>130</v>
      </c>
      <c r="N37" s="46">
        <v>130</v>
      </c>
      <c r="O37" s="50">
        <v>2021</v>
      </c>
      <c r="P37" s="45"/>
    </row>
    <row r="38" spans="1:16" s="2" customFormat="1" ht="57" customHeight="1">
      <c r="A38" s="25">
        <v>34</v>
      </c>
      <c r="B38" s="26"/>
      <c r="C38" s="27" t="s">
        <v>42</v>
      </c>
      <c r="D38" s="28" t="s">
        <v>78</v>
      </c>
      <c r="E38" s="29" t="s">
        <v>141</v>
      </c>
      <c r="F38" s="30">
        <v>216</v>
      </c>
      <c r="G38" s="30">
        <v>4</v>
      </c>
      <c r="H38" s="31">
        <v>2</v>
      </c>
      <c r="I38" s="30">
        <v>1</v>
      </c>
      <c r="J38" s="29" t="s">
        <v>85</v>
      </c>
      <c r="K38" s="32" t="s">
        <v>65</v>
      </c>
      <c r="L38" s="47" t="s">
        <v>142</v>
      </c>
      <c r="M38" s="30">
        <v>260</v>
      </c>
      <c r="N38" s="46">
        <v>130</v>
      </c>
      <c r="O38" s="50" t="s">
        <v>93</v>
      </c>
      <c r="P38" s="45"/>
    </row>
    <row r="39" spans="1:16" s="2" customFormat="1" ht="57" customHeight="1">
      <c r="A39" s="25">
        <v>35</v>
      </c>
      <c r="B39" s="26"/>
      <c r="C39" s="27" t="s">
        <v>42</v>
      </c>
      <c r="D39" s="28" t="s">
        <v>78</v>
      </c>
      <c r="E39" s="29" t="s">
        <v>143</v>
      </c>
      <c r="F39" s="30">
        <v>24</v>
      </c>
      <c r="G39" s="30">
        <v>1</v>
      </c>
      <c r="H39" s="31">
        <v>0.476</v>
      </c>
      <c r="I39" s="30">
        <v>1</v>
      </c>
      <c r="J39" s="29" t="s">
        <v>144</v>
      </c>
      <c r="K39" s="32" t="s">
        <v>65</v>
      </c>
      <c r="L39" s="29" t="s">
        <v>145</v>
      </c>
      <c r="M39" s="30">
        <v>30</v>
      </c>
      <c r="N39" s="46">
        <v>30</v>
      </c>
      <c r="O39" s="50">
        <v>2021</v>
      </c>
      <c r="P39" s="45"/>
    </row>
    <row r="40" spans="1:16" s="2" customFormat="1" ht="57" customHeight="1">
      <c r="A40" s="25">
        <v>36</v>
      </c>
      <c r="B40" s="26"/>
      <c r="C40" s="27" t="s">
        <v>42</v>
      </c>
      <c r="D40" s="29" t="s">
        <v>146</v>
      </c>
      <c r="E40" s="29" t="s">
        <v>147</v>
      </c>
      <c r="F40" s="30">
        <v>140</v>
      </c>
      <c r="G40" s="30">
        <v>4</v>
      </c>
      <c r="H40" s="31">
        <v>1.5</v>
      </c>
      <c r="I40" s="30">
        <v>1</v>
      </c>
      <c r="J40" s="29" t="s">
        <v>89</v>
      </c>
      <c r="K40" s="32" t="s">
        <v>65</v>
      </c>
      <c r="L40" s="47" t="s">
        <v>148</v>
      </c>
      <c r="M40" s="30">
        <v>180</v>
      </c>
      <c r="N40" s="46">
        <v>180</v>
      </c>
      <c r="O40" s="50">
        <v>2021</v>
      </c>
      <c r="P40" s="45"/>
    </row>
    <row r="41" spans="1:16" s="2" customFormat="1" ht="57" customHeight="1">
      <c r="A41" s="25">
        <v>37</v>
      </c>
      <c r="B41" s="26"/>
      <c r="C41" s="27" t="s">
        <v>42</v>
      </c>
      <c r="D41" s="29" t="s">
        <v>146</v>
      </c>
      <c r="E41" s="29" t="s">
        <v>149</v>
      </c>
      <c r="F41" s="30">
        <v>28</v>
      </c>
      <c r="G41" s="30">
        <v>1</v>
      </c>
      <c r="H41" s="31">
        <v>0.3</v>
      </c>
      <c r="I41" s="30">
        <v>1</v>
      </c>
      <c r="J41" s="29" t="s">
        <v>130</v>
      </c>
      <c r="K41" s="32" t="s">
        <v>65</v>
      </c>
      <c r="L41" s="47" t="s">
        <v>150</v>
      </c>
      <c r="M41" s="30">
        <v>40</v>
      </c>
      <c r="N41" s="46">
        <v>40</v>
      </c>
      <c r="O41" s="50">
        <v>2021</v>
      </c>
      <c r="P41" s="51"/>
    </row>
    <row r="42" spans="1:16" s="2" customFormat="1" ht="57" customHeight="1">
      <c r="A42" s="25">
        <v>38</v>
      </c>
      <c r="B42" s="26"/>
      <c r="C42" s="27" t="s">
        <v>42</v>
      </c>
      <c r="D42" s="28" t="s">
        <v>83</v>
      </c>
      <c r="E42" s="29" t="s">
        <v>151</v>
      </c>
      <c r="F42" s="30">
        <v>732</v>
      </c>
      <c r="G42" s="30">
        <v>22</v>
      </c>
      <c r="H42" s="31">
        <v>7.8</v>
      </c>
      <c r="I42" s="30">
        <v>1</v>
      </c>
      <c r="J42" s="29" t="s">
        <v>96</v>
      </c>
      <c r="K42" s="32" t="s">
        <v>73</v>
      </c>
      <c r="L42" s="47" t="s">
        <v>148</v>
      </c>
      <c r="M42" s="30">
        <v>900</v>
      </c>
      <c r="N42" s="46">
        <v>300</v>
      </c>
      <c r="O42" s="50" t="s">
        <v>93</v>
      </c>
      <c r="P42" s="51"/>
    </row>
    <row r="43" spans="1:16" s="2" customFormat="1" ht="57" customHeight="1">
      <c r="A43" s="25">
        <v>39</v>
      </c>
      <c r="B43" s="26"/>
      <c r="C43" s="27" t="s">
        <v>42</v>
      </c>
      <c r="D43" s="29" t="s">
        <v>152</v>
      </c>
      <c r="E43" s="29" t="s">
        <v>153</v>
      </c>
      <c r="F43" s="30">
        <v>90</v>
      </c>
      <c r="G43" s="30">
        <v>3</v>
      </c>
      <c r="H43" s="31">
        <v>1</v>
      </c>
      <c r="I43" s="30">
        <v>1</v>
      </c>
      <c r="J43" s="29" t="s">
        <v>89</v>
      </c>
      <c r="K43" s="32" t="s">
        <v>154</v>
      </c>
      <c r="L43" s="47" t="s">
        <v>155</v>
      </c>
      <c r="M43" s="30">
        <v>110</v>
      </c>
      <c r="N43" s="46">
        <v>110</v>
      </c>
      <c r="O43" s="50">
        <v>2021</v>
      </c>
      <c r="P43" s="51"/>
    </row>
    <row r="44" spans="1:16" s="2" customFormat="1" ht="57" customHeight="1">
      <c r="A44" s="39" t="s">
        <v>156</v>
      </c>
      <c r="B44" s="39"/>
      <c r="C44" s="39"/>
      <c r="D44" s="28"/>
      <c r="E44" s="40"/>
      <c r="F44" s="30">
        <f>SUM(F5:F43)</f>
        <v>25997</v>
      </c>
      <c r="G44" s="30">
        <f>SUM(G5:G43)</f>
        <v>675</v>
      </c>
      <c r="H44" s="31">
        <f>SUM(H5:H43)</f>
        <v>204.134</v>
      </c>
      <c r="I44" s="30">
        <f>SUM(I5:I43)</f>
        <v>61</v>
      </c>
      <c r="J44" s="29"/>
      <c r="K44" s="32"/>
      <c r="L44" s="47"/>
      <c r="M44" s="30">
        <f>SUM(M5:M43)</f>
        <v>35719</v>
      </c>
      <c r="N44" s="30">
        <f>SUM(N5:N43)</f>
        <v>28136</v>
      </c>
      <c r="O44" s="33"/>
      <c r="P44" s="52"/>
    </row>
    <row r="45" spans="1:16" s="2" customFormat="1" ht="57" customHeight="1">
      <c r="A45" s="25">
        <v>1</v>
      </c>
      <c r="B45" s="41"/>
      <c r="C45" s="27" t="s">
        <v>157</v>
      </c>
      <c r="D45" s="29" t="s">
        <v>158</v>
      </c>
      <c r="E45" s="29" t="s">
        <v>159</v>
      </c>
      <c r="F45" s="32">
        <v>622</v>
      </c>
      <c r="G45" s="32">
        <v>16</v>
      </c>
      <c r="H45" s="31">
        <v>4.9</v>
      </c>
      <c r="I45" s="32">
        <v>2</v>
      </c>
      <c r="J45" s="29" t="s">
        <v>160</v>
      </c>
      <c r="K45" s="32" t="s">
        <v>65</v>
      </c>
      <c r="L45" s="47" t="s">
        <v>161</v>
      </c>
      <c r="M45" s="53">
        <v>750</v>
      </c>
      <c r="N45" s="46">
        <v>350</v>
      </c>
      <c r="O45" s="28" t="s">
        <v>47</v>
      </c>
      <c r="P45" s="45" t="s">
        <v>162</v>
      </c>
    </row>
    <row r="46" spans="1:16" s="2" customFormat="1" ht="57" customHeight="1">
      <c r="A46" s="25">
        <v>2</v>
      </c>
      <c r="B46" s="41"/>
      <c r="C46" s="27" t="s">
        <v>157</v>
      </c>
      <c r="D46" s="29" t="s">
        <v>158</v>
      </c>
      <c r="E46" s="29" t="s">
        <v>163</v>
      </c>
      <c r="F46" s="32">
        <v>374</v>
      </c>
      <c r="G46" s="32">
        <v>21</v>
      </c>
      <c r="H46" s="31">
        <v>3.37</v>
      </c>
      <c r="I46" s="32">
        <v>1</v>
      </c>
      <c r="J46" s="29" t="s">
        <v>160</v>
      </c>
      <c r="K46" s="32" t="s">
        <v>65</v>
      </c>
      <c r="L46" s="47" t="s">
        <v>161</v>
      </c>
      <c r="M46" s="53">
        <v>450</v>
      </c>
      <c r="N46" s="46">
        <v>150</v>
      </c>
      <c r="O46" s="28" t="s">
        <v>47</v>
      </c>
      <c r="P46" s="45" t="s">
        <v>162</v>
      </c>
    </row>
    <row r="47" spans="1:16" s="2" customFormat="1" ht="57" customHeight="1">
      <c r="A47" s="25">
        <v>3</v>
      </c>
      <c r="B47" s="41"/>
      <c r="C47" s="27" t="s">
        <v>157</v>
      </c>
      <c r="D47" s="29" t="s">
        <v>158</v>
      </c>
      <c r="E47" s="29" t="s">
        <v>164</v>
      </c>
      <c r="F47" s="32">
        <v>391</v>
      </c>
      <c r="G47" s="32">
        <v>13</v>
      </c>
      <c r="H47" s="31">
        <v>3.5</v>
      </c>
      <c r="I47" s="32">
        <v>2</v>
      </c>
      <c r="J47" s="29" t="s">
        <v>165</v>
      </c>
      <c r="K47" s="32" t="s">
        <v>65</v>
      </c>
      <c r="L47" s="47" t="s">
        <v>161</v>
      </c>
      <c r="M47" s="53">
        <v>500</v>
      </c>
      <c r="N47" s="46">
        <v>300</v>
      </c>
      <c r="O47" s="28" t="s">
        <v>47</v>
      </c>
      <c r="P47" s="45" t="s">
        <v>162</v>
      </c>
    </row>
    <row r="48" spans="1:16" s="2" customFormat="1" ht="57" customHeight="1">
      <c r="A48" s="25">
        <v>4</v>
      </c>
      <c r="B48" s="41"/>
      <c r="C48" s="27" t="s">
        <v>157</v>
      </c>
      <c r="D48" s="29" t="s">
        <v>166</v>
      </c>
      <c r="E48" s="29" t="s">
        <v>167</v>
      </c>
      <c r="F48" s="32">
        <v>413</v>
      </c>
      <c r="G48" s="32">
        <v>15</v>
      </c>
      <c r="H48" s="31">
        <v>4.66</v>
      </c>
      <c r="I48" s="32">
        <v>2</v>
      </c>
      <c r="J48" s="29" t="s">
        <v>160</v>
      </c>
      <c r="K48" s="32" t="s">
        <v>168</v>
      </c>
      <c r="L48" s="47" t="s">
        <v>161</v>
      </c>
      <c r="M48" s="53">
        <v>550</v>
      </c>
      <c r="N48" s="46">
        <v>250</v>
      </c>
      <c r="O48" s="28" t="s">
        <v>47</v>
      </c>
      <c r="P48" s="45" t="s">
        <v>162</v>
      </c>
    </row>
    <row r="49" spans="1:16" s="2" customFormat="1" ht="57" customHeight="1">
      <c r="A49" s="25">
        <v>5</v>
      </c>
      <c r="B49" s="41"/>
      <c r="C49" s="27" t="s">
        <v>157</v>
      </c>
      <c r="D49" s="29" t="s">
        <v>169</v>
      </c>
      <c r="E49" s="29" t="s">
        <v>170</v>
      </c>
      <c r="F49" s="32">
        <v>641</v>
      </c>
      <c r="G49" s="32">
        <v>14</v>
      </c>
      <c r="H49" s="31">
        <v>5.9</v>
      </c>
      <c r="I49" s="32">
        <v>2</v>
      </c>
      <c r="J49" s="29" t="s">
        <v>165</v>
      </c>
      <c r="K49" s="32" t="s">
        <v>171</v>
      </c>
      <c r="L49" s="47" t="s">
        <v>161</v>
      </c>
      <c r="M49" s="53">
        <v>700</v>
      </c>
      <c r="N49" s="46">
        <v>300</v>
      </c>
      <c r="O49" s="28" t="s">
        <v>47</v>
      </c>
      <c r="P49" s="45" t="s">
        <v>162</v>
      </c>
    </row>
    <row r="50" spans="1:16" s="2" customFormat="1" ht="57" customHeight="1">
      <c r="A50" s="25">
        <v>6</v>
      </c>
      <c r="B50" s="41"/>
      <c r="C50" s="27" t="s">
        <v>157</v>
      </c>
      <c r="D50" s="29" t="s">
        <v>172</v>
      </c>
      <c r="E50" s="29" t="s">
        <v>173</v>
      </c>
      <c r="F50" s="32">
        <v>335</v>
      </c>
      <c r="G50" s="32">
        <v>10</v>
      </c>
      <c r="H50" s="31">
        <v>3.8</v>
      </c>
      <c r="I50" s="32">
        <v>2</v>
      </c>
      <c r="J50" s="29" t="s">
        <v>174</v>
      </c>
      <c r="K50" s="32" t="s">
        <v>171</v>
      </c>
      <c r="L50" s="47" t="s">
        <v>161</v>
      </c>
      <c r="M50" s="53">
        <v>400</v>
      </c>
      <c r="N50" s="46">
        <v>300</v>
      </c>
      <c r="O50" s="28" t="s">
        <v>47</v>
      </c>
      <c r="P50" s="45" t="s">
        <v>162</v>
      </c>
    </row>
    <row r="51" spans="1:16" s="2" customFormat="1" ht="57" customHeight="1">
      <c r="A51" s="25">
        <v>7</v>
      </c>
      <c r="B51" s="41"/>
      <c r="C51" s="27" t="s">
        <v>157</v>
      </c>
      <c r="D51" s="29" t="s">
        <v>175</v>
      </c>
      <c r="E51" s="29" t="s">
        <v>176</v>
      </c>
      <c r="F51" s="32">
        <v>841</v>
      </c>
      <c r="G51" s="32">
        <v>29</v>
      </c>
      <c r="H51" s="31">
        <v>7.9</v>
      </c>
      <c r="I51" s="32">
        <v>1</v>
      </c>
      <c r="J51" s="29" t="s">
        <v>174</v>
      </c>
      <c r="K51" s="32" t="s">
        <v>171</v>
      </c>
      <c r="L51" s="47" t="s">
        <v>161</v>
      </c>
      <c r="M51" s="53">
        <v>900</v>
      </c>
      <c r="N51" s="46">
        <v>500</v>
      </c>
      <c r="O51" s="28" t="s">
        <v>47</v>
      </c>
      <c r="P51" s="45" t="s">
        <v>162</v>
      </c>
    </row>
    <row r="52" spans="1:16" s="2" customFormat="1" ht="57" customHeight="1">
      <c r="A52" s="25">
        <v>8</v>
      </c>
      <c r="B52" s="41"/>
      <c r="C52" s="27" t="s">
        <v>157</v>
      </c>
      <c r="D52" s="29" t="s">
        <v>177</v>
      </c>
      <c r="E52" s="29" t="s">
        <v>178</v>
      </c>
      <c r="F52" s="32">
        <v>761</v>
      </c>
      <c r="G52" s="32">
        <v>14</v>
      </c>
      <c r="H52" s="31">
        <v>6.8</v>
      </c>
      <c r="I52" s="32">
        <v>1</v>
      </c>
      <c r="J52" s="29" t="s">
        <v>174</v>
      </c>
      <c r="K52" s="32" t="s">
        <v>171</v>
      </c>
      <c r="L52" s="47" t="s">
        <v>161</v>
      </c>
      <c r="M52" s="53">
        <v>800</v>
      </c>
      <c r="N52" s="46">
        <v>400</v>
      </c>
      <c r="O52" s="28" t="s">
        <v>47</v>
      </c>
      <c r="P52" s="45" t="s">
        <v>162</v>
      </c>
    </row>
    <row r="53" spans="1:16" s="2" customFormat="1" ht="57" customHeight="1">
      <c r="A53" s="25">
        <v>9</v>
      </c>
      <c r="B53" s="41"/>
      <c r="C53" s="27" t="s">
        <v>157</v>
      </c>
      <c r="D53" s="29" t="s">
        <v>177</v>
      </c>
      <c r="E53" s="29" t="s">
        <v>179</v>
      </c>
      <c r="F53" s="32">
        <v>575</v>
      </c>
      <c r="G53" s="32">
        <v>17</v>
      </c>
      <c r="H53" s="31">
        <v>6.5</v>
      </c>
      <c r="I53" s="32">
        <v>1</v>
      </c>
      <c r="J53" s="29" t="s">
        <v>174</v>
      </c>
      <c r="K53" s="32" t="s">
        <v>171</v>
      </c>
      <c r="L53" s="47" t="s">
        <v>161</v>
      </c>
      <c r="M53" s="53">
        <v>600</v>
      </c>
      <c r="N53" s="46">
        <v>400</v>
      </c>
      <c r="O53" s="28" t="s">
        <v>47</v>
      </c>
      <c r="P53" s="45" t="s">
        <v>162</v>
      </c>
    </row>
    <row r="54" spans="1:16" s="2" customFormat="1" ht="57" customHeight="1">
      <c r="A54" s="25">
        <v>10</v>
      </c>
      <c r="B54" s="41"/>
      <c r="C54" s="27" t="s">
        <v>157</v>
      </c>
      <c r="D54" s="29" t="s">
        <v>180</v>
      </c>
      <c r="E54" s="29" t="s">
        <v>181</v>
      </c>
      <c r="F54" s="32">
        <v>894</v>
      </c>
      <c r="G54" s="32">
        <v>19</v>
      </c>
      <c r="H54" s="31">
        <v>6.7</v>
      </c>
      <c r="I54" s="32">
        <v>1</v>
      </c>
      <c r="J54" s="29" t="s">
        <v>174</v>
      </c>
      <c r="K54" s="32" t="s">
        <v>171</v>
      </c>
      <c r="L54" s="47" t="s">
        <v>161</v>
      </c>
      <c r="M54" s="53">
        <v>900</v>
      </c>
      <c r="N54" s="46">
        <v>500</v>
      </c>
      <c r="O54" s="28" t="s">
        <v>47</v>
      </c>
      <c r="P54" s="45" t="s">
        <v>162</v>
      </c>
    </row>
    <row r="55" spans="1:16" s="2" customFormat="1" ht="57" customHeight="1">
      <c r="A55" s="25">
        <v>11</v>
      </c>
      <c r="B55" s="41"/>
      <c r="C55" s="27" t="s">
        <v>157</v>
      </c>
      <c r="D55" s="29" t="s">
        <v>182</v>
      </c>
      <c r="E55" s="29" t="s">
        <v>183</v>
      </c>
      <c r="F55" s="32">
        <v>852</v>
      </c>
      <c r="G55" s="32">
        <v>14</v>
      </c>
      <c r="H55" s="31">
        <v>7.3</v>
      </c>
      <c r="I55" s="32">
        <v>1</v>
      </c>
      <c r="J55" s="29" t="s">
        <v>174</v>
      </c>
      <c r="K55" s="32" t="s">
        <v>171</v>
      </c>
      <c r="L55" s="47" t="s">
        <v>161</v>
      </c>
      <c r="M55" s="53">
        <v>900</v>
      </c>
      <c r="N55" s="46">
        <v>400</v>
      </c>
      <c r="O55" s="28" t="s">
        <v>47</v>
      </c>
      <c r="P55" s="45" t="s">
        <v>162</v>
      </c>
    </row>
    <row r="56" spans="1:16" s="2" customFormat="1" ht="57" customHeight="1">
      <c r="A56" s="25">
        <v>12</v>
      </c>
      <c r="B56" s="41"/>
      <c r="C56" s="27" t="s">
        <v>157</v>
      </c>
      <c r="D56" s="29" t="s">
        <v>184</v>
      </c>
      <c r="E56" s="29" t="s">
        <v>185</v>
      </c>
      <c r="F56" s="30">
        <v>800</v>
      </c>
      <c r="G56" s="30">
        <v>17</v>
      </c>
      <c r="H56" s="31">
        <v>7.2</v>
      </c>
      <c r="I56" s="54">
        <v>1</v>
      </c>
      <c r="J56" s="55" t="s">
        <v>174</v>
      </c>
      <c r="K56" s="56" t="s">
        <v>65</v>
      </c>
      <c r="L56" s="47" t="s">
        <v>161</v>
      </c>
      <c r="M56" s="53">
        <v>1500</v>
      </c>
      <c r="N56" s="46">
        <v>500</v>
      </c>
      <c r="O56" s="28" t="s">
        <v>47</v>
      </c>
      <c r="P56" s="45" t="s">
        <v>162</v>
      </c>
    </row>
    <row r="57" spans="1:16" s="2" customFormat="1" ht="57" customHeight="1">
      <c r="A57" s="25">
        <v>13</v>
      </c>
      <c r="B57" s="41"/>
      <c r="C57" s="27" t="s">
        <v>157</v>
      </c>
      <c r="D57" s="29" t="s">
        <v>186</v>
      </c>
      <c r="E57" s="29" t="s">
        <v>187</v>
      </c>
      <c r="F57" s="30">
        <v>741</v>
      </c>
      <c r="G57" s="30">
        <v>20</v>
      </c>
      <c r="H57" s="31">
        <v>6.3</v>
      </c>
      <c r="I57" s="54">
        <v>1</v>
      </c>
      <c r="J57" s="55" t="s">
        <v>174</v>
      </c>
      <c r="K57" s="56" t="s">
        <v>65</v>
      </c>
      <c r="L57" s="47" t="s">
        <v>161</v>
      </c>
      <c r="M57" s="53">
        <v>800</v>
      </c>
      <c r="N57" s="46">
        <v>500</v>
      </c>
      <c r="O57" s="28" t="s">
        <v>47</v>
      </c>
      <c r="P57" s="45" t="s">
        <v>162</v>
      </c>
    </row>
    <row r="58" spans="1:16" s="2" customFormat="1" ht="57" customHeight="1">
      <c r="A58" s="25">
        <v>14</v>
      </c>
      <c r="B58" s="41"/>
      <c r="C58" s="27" t="s">
        <v>157</v>
      </c>
      <c r="D58" s="29" t="s">
        <v>188</v>
      </c>
      <c r="E58" s="29" t="s">
        <v>189</v>
      </c>
      <c r="F58" s="30">
        <v>560</v>
      </c>
      <c r="G58" s="30">
        <v>20</v>
      </c>
      <c r="H58" s="31">
        <v>5.1</v>
      </c>
      <c r="I58" s="54">
        <v>2</v>
      </c>
      <c r="J58" s="55" t="s">
        <v>174</v>
      </c>
      <c r="K58" s="56" t="s">
        <v>190</v>
      </c>
      <c r="L58" s="47" t="s">
        <v>161</v>
      </c>
      <c r="M58" s="53">
        <v>800</v>
      </c>
      <c r="N58" s="46">
        <v>400</v>
      </c>
      <c r="O58" s="28" t="s">
        <v>47</v>
      </c>
      <c r="P58" s="45" t="s">
        <v>162</v>
      </c>
    </row>
    <row r="59" spans="1:16" s="2" customFormat="1" ht="57" customHeight="1">
      <c r="A59" s="25">
        <v>15</v>
      </c>
      <c r="B59" s="41"/>
      <c r="C59" s="27" t="s">
        <v>157</v>
      </c>
      <c r="D59" s="29" t="s">
        <v>191</v>
      </c>
      <c r="E59" s="29" t="s">
        <v>192</v>
      </c>
      <c r="F59" s="30">
        <v>184</v>
      </c>
      <c r="G59" s="30">
        <v>5</v>
      </c>
      <c r="H59" s="31">
        <v>1.6</v>
      </c>
      <c r="I59" s="54">
        <v>2</v>
      </c>
      <c r="J59" s="55" t="s">
        <v>174</v>
      </c>
      <c r="K59" s="56" t="s">
        <v>190</v>
      </c>
      <c r="L59" s="47" t="s">
        <v>161</v>
      </c>
      <c r="M59" s="53">
        <v>250</v>
      </c>
      <c r="N59" s="46">
        <v>150</v>
      </c>
      <c r="O59" s="28" t="s">
        <v>47</v>
      </c>
      <c r="P59" s="45" t="s">
        <v>162</v>
      </c>
    </row>
    <row r="60" spans="1:16" s="2" customFormat="1" ht="57" customHeight="1">
      <c r="A60" s="25">
        <v>16</v>
      </c>
      <c r="B60" s="41"/>
      <c r="C60" s="27" t="s">
        <v>157</v>
      </c>
      <c r="D60" s="29" t="s">
        <v>193</v>
      </c>
      <c r="E60" s="29" t="s">
        <v>194</v>
      </c>
      <c r="F60" s="32">
        <v>963</v>
      </c>
      <c r="G60" s="32">
        <v>36</v>
      </c>
      <c r="H60" s="31">
        <v>7.7</v>
      </c>
      <c r="I60" s="54">
        <v>2</v>
      </c>
      <c r="J60" s="29" t="s">
        <v>195</v>
      </c>
      <c r="K60" s="32" t="s">
        <v>196</v>
      </c>
      <c r="L60" s="47" t="s">
        <v>161</v>
      </c>
      <c r="M60" s="30">
        <v>1200</v>
      </c>
      <c r="N60" s="30">
        <v>1200</v>
      </c>
      <c r="O60" s="33">
        <v>2021</v>
      </c>
      <c r="P60" s="57"/>
    </row>
    <row r="61" spans="1:16" s="2" customFormat="1" ht="57" customHeight="1">
      <c r="A61" s="25">
        <v>17</v>
      </c>
      <c r="B61" s="41"/>
      <c r="C61" s="27" t="s">
        <v>157</v>
      </c>
      <c r="D61" s="29" t="s">
        <v>186</v>
      </c>
      <c r="E61" s="29" t="s">
        <v>197</v>
      </c>
      <c r="F61" s="32">
        <v>580</v>
      </c>
      <c r="G61" s="32">
        <v>20</v>
      </c>
      <c r="H61" s="31">
        <v>4.7</v>
      </c>
      <c r="I61" s="54">
        <v>3</v>
      </c>
      <c r="J61" s="41" t="s">
        <v>195</v>
      </c>
      <c r="K61" s="25" t="s">
        <v>196</v>
      </c>
      <c r="L61" s="47" t="s">
        <v>161</v>
      </c>
      <c r="M61" s="46">
        <v>750</v>
      </c>
      <c r="N61" s="46">
        <v>750</v>
      </c>
      <c r="O61" s="33">
        <v>2021</v>
      </c>
      <c r="P61" s="45" t="s">
        <v>198</v>
      </c>
    </row>
    <row r="62" spans="1:16" s="2" customFormat="1" ht="57" customHeight="1">
      <c r="A62" s="25">
        <v>18</v>
      </c>
      <c r="B62" s="41"/>
      <c r="C62" s="27" t="s">
        <v>157</v>
      </c>
      <c r="D62" s="29" t="s">
        <v>199</v>
      </c>
      <c r="E62" s="29" t="s">
        <v>200</v>
      </c>
      <c r="F62" s="32">
        <v>470</v>
      </c>
      <c r="G62" s="32">
        <v>12</v>
      </c>
      <c r="H62" s="31">
        <v>3.5</v>
      </c>
      <c r="I62" s="54">
        <v>1</v>
      </c>
      <c r="J62" s="41" t="s">
        <v>195</v>
      </c>
      <c r="K62" s="25" t="s">
        <v>196</v>
      </c>
      <c r="L62" s="47" t="s">
        <v>161</v>
      </c>
      <c r="M62" s="46">
        <v>600</v>
      </c>
      <c r="N62" s="46">
        <v>600</v>
      </c>
      <c r="O62" s="33">
        <v>2021</v>
      </c>
      <c r="P62" s="45"/>
    </row>
    <row r="63" spans="1:16" s="2" customFormat="1" ht="57" customHeight="1">
      <c r="A63" s="25">
        <v>19</v>
      </c>
      <c r="B63" s="41"/>
      <c r="C63" s="27" t="s">
        <v>157</v>
      </c>
      <c r="D63" s="29" t="s">
        <v>199</v>
      </c>
      <c r="E63" s="29" t="s">
        <v>201</v>
      </c>
      <c r="F63" s="32">
        <v>341</v>
      </c>
      <c r="G63" s="32">
        <v>12</v>
      </c>
      <c r="H63" s="31">
        <v>2.5</v>
      </c>
      <c r="I63" s="54">
        <v>1</v>
      </c>
      <c r="J63" s="41" t="s">
        <v>195</v>
      </c>
      <c r="K63" s="25" t="s">
        <v>196</v>
      </c>
      <c r="L63" s="47" t="s">
        <v>161</v>
      </c>
      <c r="M63" s="46">
        <v>450</v>
      </c>
      <c r="N63" s="46">
        <v>450</v>
      </c>
      <c r="O63" s="33">
        <v>2021</v>
      </c>
      <c r="P63" s="45" t="s">
        <v>202</v>
      </c>
    </row>
    <row r="64" spans="1:16" s="2" customFormat="1" ht="57" customHeight="1">
      <c r="A64" s="25">
        <v>20</v>
      </c>
      <c r="B64" s="41"/>
      <c r="C64" s="27" t="s">
        <v>157</v>
      </c>
      <c r="D64" s="29" t="s">
        <v>199</v>
      </c>
      <c r="E64" s="29" t="s">
        <v>203</v>
      </c>
      <c r="F64" s="32">
        <v>553</v>
      </c>
      <c r="G64" s="32">
        <v>22</v>
      </c>
      <c r="H64" s="31">
        <v>4.6</v>
      </c>
      <c r="I64" s="54">
        <v>2</v>
      </c>
      <c r="J64" s="41" t="s">
        <v>195</v>
      </c>
      <c r="K64" s="25" t="s">
        <v>196</v>
      </c>
      <c r="L64" s="47" t="s">
        <v>161</v>
      </c>
      <c r="M64" s="46">
        <v>750</v>
      </c>
      <c r="N64" s="46">
        <v>750</v>
      </c>
      <c r="O64" s="33">
        <v>2021</v>
      </c>
      <c r="P64" s="45" t="s">
        <v>204</v>
      </c>
    </row>
    <row r="65" spans="1:16" s="3" customFormat="1" ht="57" customHeight="1">
      <c r="A65" s="25">
        <v>21</v>
      </c>
      <c r="B65" s="41"/>
      <c r="C65" s="27" t="s">
        <v>157</v>
      </c>
      <c r="D65" s="29" t="s">
        <v>184</v>
      </c>
      <c r="E65" s="29" t="s">
        <v>205</v>
      </c>
      <c r="F65" s="32">
        <v>800</v>
      </c>
      <c r="G65" s="32">
        <v>18</v>
      </c>
      <c r="H65" s="31">
        <v>7.5</v>
      </c>
      <c r="I65" s="54">
        <v>1</v>
      </c>
      <c r="J65" s="41" t="s">
        <v>195</v>
      </c>
      <c r="K65" s="25" t="s">
        <v>196</v>
      </c>
      <c r="L65" s="47" t="s">
        <v>161</v>
      </c>
      <c r="M65" s="30">
        <v>1500</v>
      </c>
      <c r="N65" s="30">
        <v>1500</v>
      </c>
      <c r="O65" s="33">
        <v>2021</v>
      </c>
      <c r="P65" s="45" t="s">
        <v>206</v>
      </c>
    </row>
    <row r="66" spans="1:16" s="3" customFormat="1" ht="57" customHeight="1">
      <c r="A66" s="25">
        <v>22</v>
      </c>
      <c r="B66" s="41"/>
      <c r="C66" s="27" t="s">
        <v>157</v>
      </c>
      <c r="D66" s="29" t="s">
        <v>207</v>
      </c>
      <c r="E66" s="29" t="s">
        <v>208</v>
      </c>
      <c r="F66" s="32">
        <v>536</v>
      </c>
      <c r="G66" s="32">
        <v>12</v>
      </c>
      <c r="H66" s="31">
        <v>4</v>
      </c>
      <c r="I66" s="54">
        <v>3</v>
      </c>
      <c r="J66" s="29" t="s">
        <v>195</v>
      </c>
      <c r="K66" s="32" t="s">
        <v>196</v>
      </c>
      <c r="L66" s="47" t="s">
        <v>161</v>
      </c>
      <c r="M66" s="30">
        <v>300</v>
      </c>
      <c r="N66" s="30">
        <v>300</v>
      </c>
      <c r="O66" s="33">
        <v>2021</v>
      </c>
      <c r="P66" s="45" t="s">
        <v>209</v>
      </c>
    </row>
    <row r="67" spans="1:16" s="3" customFormat="1" ht="57" customHeight="1">
      <c r="A67" s="25">
        <v>23</v>
      </c>
      <c r="B67" s="41"/>
      <c r="C67" s="27" t="s">
        <v>157</v>
      </c>
      <c r="D67" s="29" t="s">
        <v>210</v>
      </c>
      <c r="E67" s="29" t="s">
        <v>211</v>
      </c>
      <c r="F67" s="32">
        <v>810</v>
      </c>
      <c r="G67" s="32">
        <v>20</v>
      </c>
      <c r="H67" s="31">
        <v>7.2</v>
      </c>
      <c r="I67" s="54">
        <v>2</v>
      </c>
      <c r="J67" s="41" t="s">
        <v>195</v>
      </c>
      <c r="K67" s="25" t="s">
        <v>196</v>
      </c>
      <c r="L67" s="47" t="s">
        <v>161</v>
      </c>
      <c r="M67" s="46">
        <v>1000</v>
      </c>
      <c r="N67" s="46">
        <v>1000</v>
      </c>
      <c r="O67" s="33">
        <v>2021</v>
      </c>
      <c r="P67" s="45" t="s">
        <v>212</v>
      </c>
    </row>
    <row r="68" spans="1:16" s="3" customFormat="1" ht="57" customHeight="1">
      <c r="A68" s="25">
        <v>24</v>
      </c>
      <c r="B68" s="41"/>
      <c r="C68" s="27" t="s">
        <v>157</v>
      </c>
      <c r="D68" s="29" t="s">
        <v>210</v>
      </c>
      <c r="E68" s="29" t="s">
        <v>213</v>
      </c>
      <c r="F68" s="32">
        <v>200</v>
      </c>
      <c r="G68" s="32">
        <v>9</v>
      </c>
      <c r="H68" s="31">
        <v>1.5</v>
      </c>
      <c r="I68" s="54">
        <v>2</v>
      </c>
      <c r="J68" s="41" t="s">
        <v>195</v>
      </c>
      <c r="K68" s="25" t="s">
        <v>196</v>
      </c>
      <c r="L68" s="47" t="s">
        <v>161</v>
      </c>
      <c r="M68" s="46">
        <f>F68*1.3</f>
        <v>260</v>
      </c>
      <c r="N68" s="46">
        <f>G68*1.3</f>
        <v>11.700000000000001</v>
      </c>
      <c r="O68" s="33">
        <v>2021</v>
      </c>
      <c r="P68" s="45" t="s">
        <v>214</v>
      </c>
    </row>
    <row r="69" spans="1:16" s="3" customFormat="1" ht="57" customHeight="1">
      <c r="A69" s="25">
        <v>25</v>
      </c>
      <c r="B69" s="41"/>
      <c r="C69" s="27" t="s">
        <v>157</v>
      </c>
      <c r="D69" s="29" t="s">
        <v>215</v>
      </c>
      <c r="E69" s="29" t="s">
        <v>216</v>
      </c>
      <c r="F69" s="54">
        <v>462</v>
      </c>
      <c r="G69" s="54">
        <v>13</v>
      </c>
      <c r="H69" s="31">
        <v>4.1</v>
      </c>
      <c r="I69" s="54">
        <v>2</v>
      </c>
      <c r="J69" s="41" t="s">
        <v>195</v>
      </c>
      <c r="K69" s="25" t="s">
        <v>196</v>
      </c>
      <c r="L69" s="47" t="s">
        <v>161</v>
      </c>
      <c r="M69" s="46">
        <v>600</v>
      </c>
      <c r="N69" s="46">
        <v>600</v>
      </c>
      <c r="O69" s="33">
        <v>2021</v>
      </c>
      <c r="P69" s="45" t="s">
        <v>217</v>
      </c>
    </row>
    <row r="70" spans="1:16" s="3" customFormat="1" ht="73.5" customHeight="1">
      <c r="A70" s="25">
        <v>26</v>
      </c>
      <c r="B70" s="41"/>
      <c r="C70" s="27" t="s">
        <v>157</v>
      </c>
      <c r="D70" s="29" t="s">
        <v>215</v>
      </c>
      <c r="E70" s="29" t="s">
        <v>218</v>
      </c>
      <c r="F70" s="32">
        <v>468</v>
      </c>
      <c r="G70" s="32">
        <v>20</v>
      </c>
      <c r="H70" s="31">
        <v>4</v>
      </c>
      <c r="I70" s="54">
        <v>2</v>
      </c>
      <c r="J70" s="41" t="s">
        <v>195</v>
      </c>
      <c r="K70" s="25" t="s">
        <v>196</v>
      </c>
      <c r="L70" s="47" t="s">
        <v>161</v>
      </c>
      <c r="M70" s="46">
        <v>610</v>
      </c>
      <c r="N70" s="46">
        <v>610</v>
      </c>
      <c r="O70" s="33">
        <v>2021</v>
      </c>
      <c r="P70" s="45" t="s">
        <v>219</v>
      </c>
    </row>
    <row r="71" spans="1:16" s="3" customFormat="1" ht="57" customHeight="1">
      <c r="A71" s="25">
        <v>27</v>
      </c>
      <c r="B71" s="41"/>
      <c r="C71" s="27" t="s">
        <v>157</v>
      </c>
      <c r="D71" s="29" t="s">
        <v>175</v>
      </c>
      <c r="E71" s="29" t="s">
        <v>220</v>
      </c>
      <c r="F71" s="32">
        <v>165</v>
      </c>
      <c r="G71" s="32">
        <v>10</v>
      </c>
      <c r="H71" s="31">
        <v>1.5</v>
      </c>
      <c r="I71" s="54">
        <v>1</v>
      </c>
      <c r="J71" s="29" t="s">
        <v>174</v>
      </c>
      <c r="K71" s="32" t="s">
        <v>196</v>
      </c>
      <c r="L71" s="47" t="s">
        <v>161</v>
      </c>
      <c r="M71" s="30">
        <v>250</v>
      </c>
      <c r="N71" s="30">
        <v>250</v>
      </c>
      <c r="O71" s="33">
        <v>2021</v>
      </c>
      <c r="P71" s="45"/>
    </row>
    <row r="72" spans="1:16" s="3" customFormat="1" ht="57" customHeight="1">
      <c r="A72" s="25">
        <v>28</v>
      </c>
      <c r="B72" s="41"/>
      <c r="C72" s="27" t="s">
        <v>157</v>
      </c>
      <c r="D72" s="29" t="s">
        <v>172</v>
      </c>
      <c r="E72" s="29" t="s">
        <v>221</v>
      </c>
      <c r="F72" s="54">
        <v>62</v>
      </c>
      <c r="G72" s="54">
        <v>3</v>
      </c>
      <c r="H72" s="31">
        <v>0.6</v>
      </c>
      <c r="I72" s="54">
        <v>1</v>
      </c>
      <c r="J72" s="29" t="s">
        <v>160</v>
      </c>
      <c r="K72" s="32" t="s">
        <v>196</v>
      </c>
      <c r="L72" s="47" t="s">
        <v>161</v>
      </c>
      <c r="M72" s="30">
        <v>80</v>
      </c>
      <c r="N72" s="30">
        <v>80</v>
      </c>
      <c r="O72" s="33">
        <v>2021</v>
      </c>
      <c r="P72" s="45"/>
    </row>
    <row r="73" spans="1:16" s="3" customFormat="1" ht="57" customHeight="1">
      <c r="A73" s="25">
        <v>29</v>
      </c>
      <c r="B73" s="41"/>
      <c r="C73" s="27" t="s">
        <v>157</v>
      </c>
      <c r="D73" s="29" t="s">
        <v>222</v>
      </c>
      <c r="E73" s="29" t="s">
        <v>223</v>
      </c>
      <c r="F73" s="32">
        <v>226</v>
      </c>
      <c r="G73" s="32">
        <v>5</v>
      </c>
      <c r="H73" s="31">
        <v>1.89</v>
      </c>
      <c r="I73" s="54">
        <v>1</v>
      </c>
      <c r="J73" s="29" t="s">
        <v>160</v>
      </c>
      <c r="K73" s="32" t="s">
        <v>196</v>
      </c>
      <c r="L73" s="47" t="s">
        <v>161</v>
      </c>
      <c r="M73" s="30">
        <v>250</v>
      </c>
      <c r="N73" s="30">
        <v>250</v>
      </c>
      <c r="O73" s="33">
        <v>2021</v>
      </c>
      <c r="P73" s="45" t="s">
        <v>224</v>
      </c>
    </row>
    <row r="74" spans="1:16" s="3" customFormat="1" ht="57" customHeight="1">
      <c r="A74" s="25">
        <v>30</v>
      </c>
      <c r="B74" s="41"/>
      <c r="C74" s="27" t="s">
        <v>157</v>
      </c>
      <c r="D74" s="29" t="s">
        <v>225</v>
      </c>
      <c r="E74" s="29" t="s">
        <v>226</v>
      </c>
      <c r="F74" s="32">
        <v>138</v>
      </c>
      <c r="G74" s="32">
        <v>5</v>
      </c>
      <c r="H74" s="31">
        <v>1.55</v>
      </c>
      <c r="I74" s="54">
        <v>1</v>
      </c>
      <c r="J74" s="41" t="s">
        <v>160</v>
      </c>
      <c r="K74" s="25" t="s">
        <v>196</v>
      </c>
      <c r="L74" s="47" t="s">
        <v>161</v>
      </c>
      <c r="M74" s="46">
        <v>180</v>
      </c>
      <c r="N74" s="46">
        <v>180</v>
      </c>
      <c r="O74" s="33">
        <v>2021</v>
      </c>
      <c r="P74" s="45" t="s">
        <v>227</v>
      </c>
    </row>
    <row r="75" spans="1:16" s="3" customFormat="1" ht="57" customHeight="1">
      <c r="A75" s="25">
        <v>31</v>
      </c>
      <c r="B75" s="41"/>
      <c r="C75" s="27" t="s">
        <v>157</v>
      </c>
      <c r="D75" s="29" t="s">
        <v>158</v>
      </c>
      <c r="E75" s="29" t="s">
        <v>228</v>
      </c>
      <c r="F75" s="32">
        <v>150</v>
      </c>
      <c r="G75" s="32">
        <v>7</v>
      </c>
      <c r="H75" s="31">
        <v>1.1</v>
      </c>
      <c r="I75" s="54">
        <v>1</v>
      </c>
      <c r="J75" s="29" t="s">
        <v>160</v>
      </c>
      <c r="K75" s="32" t="s">
        <v>196</v>
      </c>
      <c r="L75" s="47" t="s">
        <v>161</v>
      </c>
      <c r="M75" s="30">
        <v>200</v>
      </c>
      <c r="N75" s="30">
        <v>200</v>
      </c>
      <c r="O75" s="33">
        <v>2021</v>
      </c>
      <c r="P75" s="45" t="s">
        <v>229</v>
      </c>
    </row>
    <row r="76" spans="1:16" s="3" customFormat="1" ht="57" customHeight="1">
      <c r="A76" s="25">
        <v>32</v>
      </c>
      <c r="B76" s="41"/>
      <c r="C76" s="27" t="s">
        <v>157</v>
      </c>
      <c r="D76" s="29" t="s">
        <v>158</v>
      </c>
      <c r="E76" s="29" t="s">
        <v>230</v>
      </c>
      <c r="F76" s="32">
        <v>50</v>
      </c>
      <c r="G76" s="32">
        <v>4</v>
      </c>
      <c r="H76" s="31">
        <v>0.36</v>
      </c>
      <c r="I76" s="54">
        <v>1</v>
      </c>
      <c r="J76" s="41" t="s">
        <v>160</v>
      </c>
      <c r="K76" s="25" t="s">
        <v>196</v>
      </c>
      <c r="L76" s="47" t="s">
        <v>161</v>
      </c>
      <c r="M76" s="46">
        <v>100</v>
      </c>
      <c r="N76" s="46">
        <v>100</v>
      </c>
      <c r="O76" s="33">
        <v>2021</v>
      </c>
      <c r="P76" s="45"/>
    </row>
    <row r="77" spans="1:16" s="3" customFormat="1" ht="57" customHeight="1">
      <c r="A77" s="25">
        <v>33</v>
      </c>
      <c r="B77" s="41"/>
      <c r="C77" s="27" t="s">
        <v>157</v>
      </c>
      <c r="D77" s="29" t="s">
        <v>231</v>
      </c>
      <c r="E77" s="29" t="s">
        <v>232</v>
      </c>
      <c r="F77" s="32">
        <v>60</v>
      </c>
      <c r="G77" s="32">
        <v>2</v>
      </c>
      <c r="H77" s="31">
        <v>0.5</v>
      </c>
      <c r="I77" s="54">
        <v>1</v>
      </c>
      <c r="J77" s="41" t="s">
        <v>160</v>
      </c>
      <c r="K77" s="25" t="s">
        <v>65</v>
      </c>
      <c r="L77" s="47" t="s">
        <v>161</v>
      </c>
      <c r="M77" s="46">
        <v>100</v>
      </c>
      <c r="N77" s="46">
        <v>100</v>
      </c>
      <c r="O77" s="33">
        <v>2021</v>
      </c>
      <c r="P77" s="45"/>
    </row>
    <row r="78" spans="1:16" s="3" customFormat="1" ht="57" customHeight="1">
      <c r="A78" s="25">
        <v>34</v>
      </c>
      <c r="B78" s="41"/>
      <c r="C78" s="27" t="s">
        <v>157</v>
      </c>
      <c r="D78" s="29" t="s">
        <v>233</v>
      </c>
      <c r="E78" s="29" t="s">
        <v>234</v>
      </c>
      <c r="F78" s="32">
        <v>1824</v>
      </c>
      <c r="G78" s="32">
        <v>53</v>
      </c>
      <c r="H78" s="31">
        <v>14.559999999999999</v>
      </c>
      <c r="I78" s="54">
        <v>1</v>
      </c>
      <c r="J78" s="41" t="s">
        <v>174</v>
      </c>
      <c r="K78" s="25" t="s">
        <v>65</v>
      </c>
      <c r="L78" s="47" t="s">
        <v>161</v>
      </c>
      <c r="M78" s="46">
        <v>2400</v>
      </c>
      <c r="N78" s="46">
        <v>2400</v>
      </c>
      <c r="O78" s="33">
        <v>2021</v>
      </c>
      <c r="P78" s="45"/>
    </row>
    <row r="79" spans="1:16" s="3" customFormat="1" ht="57" customHeight="1">
      <c r="A79" s="25">
        <v>35</v>
      </c>
      <c r="B79" s="41"/>
      <c r="C79" s="27" t="s">
        <v>157</v>
      </c>
      <c r="D79" s="29" t="s">
        <v>235</v>
      </c>
      <c r="E79" s="29" t="s">
        <v>236</v>
      </c>
      <c r="F79" s="32">
        <v>2099</v>
      </c>
      <c r="G79" s="32">
        <v>49</v>
      </c>
      <c r="H79" s="31">
        <v>16.792</v>
      </c>
      <c r="I79" s="54">
        <v>1</v>
      </c>
      <c r="J79" s="41" t="s">
        <v>174</v>
      </c>
      <c r="K79" s="25" t="s">
        <v>65</v>
      </c>
      <c r="L79" s="47" t="s">
        <v>161</v>
      </c>
      <c r="M79" s="46">
        <v>2700</v>
      </c>
      <c r="N79" s="46">
        <v>2700</v>
      </c>
      <c r="O79" s="33">
        <v>2021</v>
      </c>
      <c r="P79" s="45"/>
    </row>
    <row r="80" spans="1:16" s="3" customFormat="1" ht="57" customHeight="1">
      <c r="A80" s="25">
        <v>36</v>
      </c>
      <c r="B80" s="41"/>
      <c r="C80" s="27" t="s">
        <v>157</v>
      </c>
      <c r="D80" s="29" t="s">
        <v>237</v>
      </c>
      <c r="E80" s="29" t="s">
        <v>238</v>
      </c>
      <c r="F80" s="32">
        <v>183</v>
      </c>
      <c r="G80" s="32">
        <v>5</v>
      </c>
      <c r="H80" s="31">
        <v>1.46</v>
      </c>
      <c r="I80" s="54">
        <v>1</v>
      </c>
      <c r="J80" s="29" t="s">
        <v>144</v>
      </c>
      <c r="K80" s="32" t="s">
        <v>65</v>
      </c>
      <c r="L80" s="47" t="s">
        <v>161</v>
      </c>
      <c r="M80" s="30">
        <v>250</v>
      </c>
      <c r="N80" s="30">
        <v>250</v>
      </c>
      <c r="O80" s="28">
        <v>2021</v>
      </c>
      <c r="P80" s="45"/>
    </row>
    <row r="81" spans="1:16" s="3" customFormat="1" ht="57" customHeight="1">
      <c r="A81" s="25">
        <v>37</v>
      </c>
      <c r="B81" s="41"/>
      <c r="C81" s="27" t="s">
        <v>157</v>
      </c>
      <c r="D81" s="29" t="s">
        <v>237</v>
      </c>
      <c r="E81" s="29" t="s">
        <v>239</v>
      </c>
      <c r="F81" s="32">
        <v>64</v>
      </c>
      <c r="G81" s="32">
        <v>2</v>
      </c>
      <c r="H81" s="31">
        <v>0.5</v>
      </c>
      <c r="I81" s="54">
        <v>1</v>
      </c>
      <c r="J81" s="29" t="s">
        <v>240</v>
      </c>
      <c r="K81" s="32" t="s">
        <v>65</v>
      </c>
      <c r="L81" s="47" t="s">
        <v>161</v>
      </c>
      <c r="M81" s="46">
        <v>100</v>
      </c>
      <c r="N81" s="46">
        <v>100</v>
      </c>
      <c r="O81" s="33">
        <v>2021</v>
      </c>
      <c r="P81" s="45"/>
    </row>
    <row r="82" spans="1:16" s="3" customFormat="1" ht="57" customHeight="1">
      <c r="A82" s="25">
        <v>38</v>
      </c>
      <c r="B82" s="41"/>
      <c r="C82" s="27" t="s">
        <v>157</v>
      </c>
      <c r="D82" s="29" t="s">
        <v>241</v>
      </c>
      <c r="E82" s="29" t="s">
        <v>242</v>
      </c>
      <c r="F82" s="32">
        <v>108</v>
      </c>
      <c r="G82" s="32">
        <v>3</v>
      </c>
      <c r="H82" s="31">
        <v>1.1265</v>
      </c>
      <c r="I82" s="54">
        <v>1</v>
      </c>
      <c r="J82" s="29" t="s">
        <v>135</v>
      </c>
      <c r="K82" s="32" t="s">
        <v>52</v>
      </c>
      <c r="L82" s="47" t="s">
        <v>161</v>
      </c>
      <c r="M82" s="46">
        <v>150</v>
      </c>
      <c r="N82" s="46">
        <v>150</v>
      </c>
      <c r="O82" s="33">
        <v>2021</v>
      </c>
      <c r="P82" s="45"/>
    </row>
    <row r="83" spans="1:16" s="3" customFormat="1" ht="57" customHeight="1">
      <c r="A83" s="25">
        <v>39</v>
      </c>
      <c r="B83" s="41"/>
      <c r="C83" s="27" t="s">
        <v>157</v>
      </c>
      <c r="D83" s="29" t="s">
        <v>243</v>
      </c>
      <c r="E83" s="29" t="s">
        <v>244</v>
      </c>
      <c r="F83" s="32">
        <v>602</v>
      </c>
      <c r="G83" s="32">
        <v>32</v>
      </c>
      <c r="H83" s="31">
        <v>6.07</v>
      </c>
      <c r="I83" s="54">
        <v>2</v>
      </c>
      <c r="J83" s="41" t="s">
        <v>174</v>
      </c>
      <c r="K83" s="50" t="s">
        <v>196</v>
      </c>
      <c r="L83" s="47" t="s">
        <v>161</v>
      </c>
      <c r="M83" s="46">
        <v>1500</v>
      </c>
      <c r="N83" s="46">
        <v>1500</v>
      </c>
      <c r="O83" s="33">
        <v>2021</v>
      </c>
      <c r="P83" s="45"/>
    </row>
    <row r="84" spans="1:16" s="3" customFormat="1" ht="57" customHeight="1">
      <c r="A84" s="25">
        <v>40</v>
      </c>
      <c r="B84" s="41"/>
      <c r="C84" s="27" t="s">
        <v>157</v>
      </c>
      <c r="D84" s="29" t="s">
        <v>245</v>
      </c>
      <c r="E84" s="29" t="s">
        <v>246</v>
      </c>
      <c r="F84" s="32">
        <v>160</v>
      </c>
      <c r="G84" s="32">
        <v>15</v>
      </c>
      <c r="H84" s="31">
        <v>1.5</v>
      </c>
      <c r="I84" s="54">
        <v>1</v>
      </c>
      <c r="J84" s="41" t="s">
        <v>174</v>
      </c>
      <c r="K84" s="25" t="s">
        <v>196</v>
      </c>
      <c r="L84" s="47" t="s">
        <v>161</v>
      </c>
      <c r="M84" s="46">
        <v>250</v>
      </c>
      <c r="N84" s="46">
        <v>250</v>
      </c>
      <c r="O84" s="33">
        <v>2021</v>
      </c>
      <c r="P84" s="45"/>
    </row>
    <row r="85" spans="1:16" s="3" customFormat="1" ht="57" customHeight="1">
      <c r="A85" s="25">
        <v>41</v>
      </c>
      <c r="B85" s="41"/>
      <c r="C85" s="27" t="s">
        <v>157</v>
      </c>
      <c r="D85" s="29" t="s">
        <v>247</v>
      </c>
      <c r="E85" s="29" t="s">
        <v>248</v>
      </c>
      <c r="F85" s="32">
        <v>200</v>
      </c>
      <c r="G85" s="32">
        <v>20</v>
      </c>
      <c r="H85" s="31">
        <v>2.1</v>
      </c>
      <c r="I85" s="54">
        <v>2</v>
      </c>
      <c r="J85" s="29" t="s">
        <v>174</v>
      </c>
      <c r="K85" s="32" t="s">
        <v>196</v>
      </c>
      <c r="L85" s="47" t="s">
        <v>161</v>
      </c>
      <c r="M85" s="30">
        <v>250</v>
      </c>
      <c r="N85" s="30">
        <v>250</v>
      </c>
      <c r="O85" s="33">
        <v>2021</v>
      </c>
      <c r="P85" s="57"/>
    </row>
    <row r="86" spans="1:16" s="3" customFormat="1" ht="57" customHeight="1">
      <c r="A86" s="25">
        <v>42</v>
      </c>
      <c r="B86" s="41"/>
      <c r="C86" s="27" t="s">
        <v>157</v>
      </c>
      <c r="D86" s="29" t="s">
        <v>249</v>
      </c>
      <c r="E86" s="29" t="s">
        <v>250</v>
      </c>
      <c r="F86" s="32">
        <v>623</v>
      </c>
      <c r="G86" s="32">
        <v>61</v>
      </c>
      <c r="H86" s="31">
        <v>7.2</v>
      </c>
      <c r="I86" s="54">
        <v>1</v>
      </c>
      <c r="J86" s="41" t="s">
        <v>160</v>
      </c>
      <c r="K86" s="25" t="s">
        <v>196</v>
      </c>
      <c r="L86" s="47" t="s">
        <v>161</v>
      </c>
      <c r="M86" s="46">
        <v>900</v>
      </c>
      <c r="N86" s="46">
        <v>900</v>
      </c>
      <c r="O86" s="33">
        <v>2021</v>
      </c>
      <c r="P86" s="57"/>
    </row>
    <row r="87" spans="1:16" s="3" customFormat="1" ht="57" customHeight="1">
      <c r="A87" s="39" t="s">
        <v>251</v>
      </c>
      <c r="B87" s="39"/>
      <c r="C87" s="39"/>
      <c r="D87" s="28"/>
      <c r="E87" s="40"/>
      <c r="F87" s="30">
        <f>SUM(F45:F86)</f>
        <v>21881</v>
      </c>
      <c r="G87" s="30">
        <f>SUM(G45:G86)</f>
        <v>714</v>
      </c>
      <c r="H87" s="31">
        <f>SUM(H45:H86)</f>
        <v>191.63849999999996</v>
      </c>
      <c r="I87" s="30">
        <f>SUM(I45:I86)</f>
        <v>61</v>
      </c>
      <c r="J87" s="41"/>
      <c r="K87" s="25"/>
      <c r="L87" s="47"/>
      <c r="M87" s="30">
        <f>SUM(M45:M86)</f>
        <v>28480</v>
      </c>
      <c r="N87" s="30">
        <f>SUM(N45:N86)</f>
        <v>22831.7</v>
      </c>
      <c r="O87" s="33"/>
      <c r="P87" s="74"/>
    </row>
    <row r="88" spans="1:16" s="4" customFormat="1" ht="57" customHeight="1">
      <c r="A88" s="32">
        <v>1</v>
      </c>
      <c r="B88" s="29"/>
      <c r="C88" s="58" t="s">
        <v>252</v>
      </c>
      <c r="D88" s="29" t="s">
        <v>253</v>
      </c>
      <c r="E88" s="29" t="s">
        <v>254</v>
      </c>
      <c r="F88" s="30">
        <v>4377</v>
      </c>
      <c r="G88" s="30">
        <v>168</v>
      </c>
      <c r="H88" s="31">
        <v>25.3722</v>
      </c>
      <c r="I88" s="30">
        <v>5</v>
      </c>
      <c r="J88" s="55" t="s">
        <v>255</v>
      </c>
      <c r="K88" s="56" t="s">
        <v>256</v>
      </c>
      <c r="L88" s="47" t="s">
        <v>257</v>
      </c>
      <c r="M88" s="30">
        <v>13300</v>
      </c>
      <c r="N88" s="30">
        <v>9300</v>
      </c>
      <c r="O88" s="28" t="s">
        <v>47</v>
      </c>
      <c r="P88" s="47" t="s">
        <v>258</v>
      </c>
    </row>
    <row r="89" spans="1:16" s="4" customFormat="1" ht="57" customHeight="1">
      <c r="A89" s="32">
        <v>2</v>
      </c>
      <c r="B89" s="29"/>
      <c r="C89" s="29" t="s">
        <v>252</v>
      </c>
      <c r="D89" s="29" t="s">
        <v>259</v>
      </c>
      <c r="E89" s="29" t="s">
        <v>260</v>
      </c>
      <c r="F89" s="59">
        <v>1079</v>
      </c>
      <c r="G89" s="59">
        <v>31</v>
      </c>
      <c r="H89" s="31">
        <v>12.46</v>
      </c>
      <c r="I89" s="30">
        <v>4</v>
      </c>
      <c r="J89" s="55" t="s">
        <v>261</v>
      </c>
      <c r="K89" s="32" t="s">
        <v>196</v>
      </c>
      <c r="L89" s="47" t="s">
        <v>262</v>
      </c>
      <c r="M89" s="30">
        <v>2160</v>
      </c>
      <c r="N89" s="30">
        <v>1500</v>
      </c>
      <c r="O89" s="28" t="s">
        <v>47</v>
      </c>
      <c r="P89" s="47" t="s">
        <v>162</v>
      </c>
    </row>
    <row r="90" spans="1:16" s="4" customFormat="1" ht="57" customHeight="1">
      <c r="A90" s="32">
        <v>3</v>
      </c>
      <c r="B90" s="29"/>
      <c r="C90" s="58" t="s">
        <v>252</v>
      </c>
      <c r="D90" s="29" t="s">
        <v>263</v>
      </c>
      <c r="E90" s="29" t="s">
        <v>264</v>
      </c>
      <c r="F90" s="30">
        <v>565</v>
      </c>
      <c r="G90" s="30">
        <v>30</v>
      </c>
      <c r="H90" s="31">
        <v>6.33</v>
      </c>
      <c r="I90" s="30">
        <v>3</v>
      </c>
      <c r="J90" s="55" t="s">
        <v>265</v>
      </c>
      <c r="K90" s="75" t="s">
        <v>65</v>
      </c>
      <c r="L90" s="47" t="s">
        <v>266</v>
      </c>
      <c r="M90" s="30">
        <v>1299</v>
      </c>
      <c r="N90" s="30">
        <v>900</v>
      </c>
      <c r="O90" s="28" t="s">
        <v>47</v>
      </c>
      <c r="P90" s="47" t="s">
        <v>162</v>
      </c>
    </row>
    <row r="91" spans="1:16" s="4" customFormat="1" ht="57" customHeight="1">
      <c r="A91" s="32">
        <v>4</v>
      </c>
      <c r="B91" s="29"/>
      <c r="C91" s="58" t="s">
        <v>252</v>
      </c>
      <c r="D91" s="58" t="s">
        <v>267</v>
      </c>
      <c r="E91" s="29" t="s">
        <v>268</v>
      </c>
      <c r="F91" s="30">
        <v>528</v>
      </c>
      <c r="G91" s="30">
        <v>16</v>
      </c>
      <c r="H91" s="31">
        <v>4.77</v>
      </c>
      <c r="I91" s="30">
        <v>4</v>
      </c>
      <c r="J91" s="76" t="s">
        <v>269</v>
      </c>
      <c r="K91" s="75" t="s">
        <v>52</v>
      </c>
      <c r="L91" s="47" t="s">
        <v>270</v>
      </c>
      <c r="M91" s="30">
        <v>1000</v>
      </c>
      <c r="N91" s="30">
        <f>M91*0.7</f>
        <v>700</v>
      </c>
      <c r="O91" s="28" t="s">
        <v>47</v>
      </c>
      <c r="P91" s="47" t="s">
        <v>162</v>
      </c>
    </row>
    <row r="92" spans="1:16" s="4" customFormat="1" ht="57" customHeight="1">
      <c r="A92" s="32">
        <v>5</v>
      </c>
      <c r="B92" s="29"/>
      <c r="C92" s="58" t="s">
        <v>252</v>
      </c>
      <c r="D92" s="29" t="s">
        <v>271</v>
      </c>
      <c r="E92" s="29" t="s">
        <v>272</v>
      </c>
      <c r="F92" s="30">
        <v>837</v>
      </c>
      <c r="G92" s="30">
        <v>59</v>
      </c>
      <c r="H92" s="31">
        <v>6.876999999999999</v>
      </c>
      <c r="I92" s="30">
        <v>7</v>
      </c>
      <c r="J92" s="55" t="s">
        <v>273</v>
      </c>
      <c r="K92" s="75" t="s">
        <v>196</v>
      </c>
      <c r="L92" s="47" t="s">
        <v>274</v>
      </c>
      <c r="M92" s="30">
        <v>1888</v>
      </c>
      <c r="N92" s="30">
        <v>350</v>
      </c>
      <c r="O92" s="28" t="s">
        <v>93</v>
      </c>
      <c r="P92" s="77"/>
    </row>
    <row r="93" spans="1:16" s="4" customFormat="1" ht="57" customHeight="1">
      <c r="A93" s="32">
        <v>6</v>
      </c>
      <c r="B93" s="29"/>
      <c r="C93" s="58" t="s">
        <v>252</v>
      </c>
      <c r="D93" s="29" t="s">
        <v>275</v>
      </c>
      <c r="E93" s="29" t="s">
        <v>276</v>
      </c>
      <c r="F93" s="30">
        <v>2277</v>
      </c>
      <c r="G93" s="30">
        <v>101</v>
      </c>
      <c r="H93" s="31">
        <v>17.233410000000003</v>
      </c>
      <c r="I93" s="30">
        <v>14</v>
      </c>
      <c r="J93" s="55" t="s">
        <v>277</v>
      </c>
      <c r="K93" s="75" t="s">
        <v>278</v>
      </c>
      <c r="L93" s="47" t="s">
        <v>279</v>
      </c>
      <c r="M93" s="30">
        <v>5755</v>
      </c>
      <c r="N93" s="30">
        <v>1100</v>
      </c>
      <c r="O93" s="28" t="s">
        <v>93</v>
      </c>
      <c r="P93" s="77"/>
    </row>
    <row r="94" spans="1:16" s="4" customFormat="1" ht="57" customHeight="1">
      <c r="A94" s="32">
        <v>7</v>
      </c>
      <c r="B94" s="29"/>
      <c r="C94" s="58" t="s">
        <v>252</v>
      </c>
      <c r="D94" s="29" t="s">
        <v>280</v>
      </c>
      <c r="E94" s="29" t="s">
        <v>281</v>
      </c>
      <c r="F94" s="30">
        <v>5105</v>
      </c>
      <c r="G94" s="30">
        <v>219</v>
      </c>
      <c r="H94" s="31">
        <v>46.782</v>
      </c>
      <c r="I94" s="30">
        <v>18</v>
      </c>
      <c r="J94" s="55" t="s">
        <v>282</v>
      </c>
      <c r="K94" s="75" t="s">
        <v>283</v>
      </c>
      <c r="L94" s="47" t="s">
        <v>284</v>
      </c>
      <c r="M94" s="30">
        <v>12798</v>
      </c>
      <c r="N94" s="30">
        <v>2500</v>
      </c>
      <c r="O94" s="28" t="s">
        <v>93</v>
      </c>
      <c r="P94" s="47" t="s">
        <v>285</v>
      </c>
    </row>
    <row r="95" spans="1:16" s="4" customFormat="1" ht="57" customHeight="1">
      <c r="A95" s="32">
        <v>8</v>
      </c>
      <c r="B95" s="29"/>
      <c r="C95" s="58" t="s">
        <v>252</v>
      </c>
      <c r="D95" s="29" t="s">
        <v>286</v>
      </c>
      <c r="E95" s="29" t="s">
        <v>287</v>
      </c>
      <c r="F95" s="30">
        <v>5456</v>
      </c>
      <c r="G95" s="30">
        <v>205</v>
      </c>
      <c r="H95" s="31">
        <v>43.11</v>
      </c>
      <c r="I95" s="30">
        <v>39</v>
      </c>
      <c r="J95" s="55" t="s">
        <v>288</v>
      </c>
      <c r="K95" s="75" t="s">
        <v>289</v>
      </c>
      <c r="L95" s="47" t="s">
        <v>284</v>
      </c>
      <c r="M95" s="30">
        <v>11635</v>
      </c>
      <c r="N95" s="30">
        <v>2300</v>
      </c>
      <c r="O95" s="28" t="s">
        <v>93</v>
      </c>
      <c r="P95" s="77"/>
    </row>
    <row r="96" spans="1:16" s="4" customFormat="1" ht="57" customHeight="1">
      <c r="A96" s="40" t="s">
        <v>290</v>
      </c>
      <c r="B96" s="40"/>
      <c r="C96" s="40"/>
      <c r="D96" s="28"/>
      <c r="E96" s="40"/>
      <c r="F96" s="30">
        <f>SUM(F88:F95)</f>
        <v>20224</v>
      </c>
      <c r="G96" s="30">
        <f>SUM(G88:G95)</f>
        <v>829</v>
      </c>
      <c r="H96" s="31">
        <f>SUM(H88:H95)</f>
        <v>162.93461</v>
      </c>
      <c r="I96" s="30">
        <f>SUM(I88:I95)</f>
        <v>94</v>
      </c>
      <c r="J96" s="55"/>
      <c r="K96" s="75"/>
      <c r="L96" s="78"/>
      <c r="M96" s="30">
        <f>SUM(M88:M95)</f>
        <v>49835</v>
      </c>
      <c r="N96" s="30">
        <f>SUM(N88:N95)</f>
        <v>18650</v>
      </c>
      <c r="O96" s="79"/>
      <c r="P96" s="80"/>
    </row>
    <row r="97" spans="1:16" s="5" customFormat="1" ht="57" customHeight="1">
      <c r="A97" s="32">
        <v>1</v>
      </c>
      <c r="B97" s="29"/>
      <c r="C97" s="30" t="s">
        <v>291</v>
      </c>
      <c r="D97" s="60" t="s">
        <v>292</v>
      </c>
      <c r="E97" s="60" t="s">
        <v>293</v>
      </c>
      <c r="F97" s="30">
        <v>399</v>
      </c>
      <c r="G97" s="30">
        <v>26</v>
      </c>
      <c r="H97" s="31">
        <v>2.85</v>
      </c>
      <c r="I97" s="30">
        <v>7</v>
      </c>
      <c r="J97" s="31" t="s">
        <v>255</v>
      </c>
      <c r="K97" s="60" t="s">
        <v>65</v>
      </c>
      <c r="L97" s="29" t="s">
        <v>294</v>
      </c>
      <c r="M97" s="30">
        <v>630</v>
      </c>
      <c r="N97" s="30">
        <v>630</v>
      </c>
      <c r="O97" s="29">
        <v>2021</v>
      </c>
      <c r="P97" s="47" t="s">
        <v>295</v>
      </c>
    </row>
    <row r="98" spans="1:16" s="5" customFormat="1" ht="57" customHeight="1">
      <c r="A98" s="32">
        <v>2</v>
      </c>
      <c r="B98" s="29"/>
      <c r="C98" s="30" t="s">
        <v>291</v>
      </c>
      <c r="D98" s="60" t="s">
        <v>296</v>
      </c>
      <c r="E98" s="60" t="s">
        <v>297</v>
      </c>
      <c r="F98" s="30">
        <v>85</v>
      </c>
      <c r="G98" s="30">
        <v>5</v>
      </c>
      <c r="H98" s="31">
        <v>0.75</v>
      </c>
      <c r="I98" s="30">
        <v>2</v>
      </c>
      <c r="J98" s="31" t="s">
        <v>265</v>
      </c>
      <c r="K98" s="60" t="s">
        <v>65</v>
      </c>
      <c r="L98" s="29" t="s">
        <v>298</v>
      </c>
      <c r="M98" s="30">
        <v>140</v>
      </c>
      <c r="N98" s="30">
        <v>140</v>
      </c>
      <c r="O98" s="29">
        <v>2021</v>
      </c>
      <c r="P98" s="47" t="s">
        <v>299</v>
      </c>
    </row>
    <row r="99" spans="1:16" s="5" customFormat="1" ht="57" customHeight="1">
      <c r="A99" s="32">
        <v>3</v>
      </c>
      <c r="B99" s="29"/>
      <c r="C99" s="30" t="s">
        <v>291</v>
      </c>
      <c r="D99" s="60" t="s">
        <v>300</v>
      </c>
      <c r="E99" s="60" t="s">
        <v>301</v>
      </c>
      <c r="F99" s="30">
        <v>123</v>
      </c>
      <c r="G99" s="30">
        <v>8</v>
      </c>
      <c r="H99" s="31">
        <v>1.05</v>
      </c>
      <c r="I99" s="30">
        <v>4</v>
      </c>
      <c r="J99" s="31" t="s">
        <v>302</v>
      </c>
      <c r="K99" s="60" t="s">
        <v>303</v>
      </c>
      <c r="L99" s="29" t="s">
        <v>304</v>
      </c>
      <c r="M99" s="30">
        <v>200</v>
      </c>
      <c r="N99" s="30">
        <v>200</v>
      </c>
      <c r="O99" s="29">
        <v>2021</v>
      </c>
      <c r="P99" s="47" t="s">
        <v>305</v>
      </c>
    </row>
    <row r="100" spans="1:16" s="5" customFormat="1" ht="57" customHeight="1">
      <c r="A100" s="32">
        <v>4</v>
      </c>
      <c r="B100" s="29"/>
      <c r="C100" s="30" t="s">
        <v>291</v>
      </c>
      <c r="D100" s="60" t="s">
        <v>306</v>
      </c>
      <c r="E100" s="60" t="s">
        <v>307</v>
      </c>
      <c r="F100" s="30">
        <v>235</v>
      </c>
      <c r="G100" s="30">
        <v>14</v>
      </c>
      <c r="H100" s="31">
        <v>2.29</v>
      </c>
      <c r="I100" s="30">
        <v>6</v>
      </c>
      <c r="J100" s="31" t="s">
        <v>308</v>
      </c>
      <c r="K100" s="60" t="s">
        <v>303</v>
      </c>
      <c r="L100" s="29" t="s">
        <v>309</v>
      </c>
      <c r="M100" s="30">
        <v>400</v>
      </c>
      <c r="N100" s="30">
        <v>400</v>
      </c>
      <c r="O100" s="29">
        <v>2021</v>
      </c>
      <c r="P100" s="47" t="s">
        <v>310</v>
      </c>
    </row>
    <row r="101" spans="1:16" s="5" customFormat="1" ht="57" customHeight="1">
      <c r="A101" s="32">
        <v>5</v>
      </c>
      <c r="B101" s="29"/>
      <c r="C101" s="30" t="s">
        <v>291</v>
      </c>
      <c r="D101" s="60" t="s">
        <v>311</v>
      </c>
      <c r="E101" s="60" t="s">
        <v>312</v>
      </c>
      <c r="F101" s="30">
        <v>152</v>
      </c>
      <c r="G101" s="30">
        <v>11</v>
      </c>
      <c r="H101" s="31">
        <v>1.33</v>
      </c>
      <c r="I101" s="30">
        <v>7</v>
      </c>
      <c r="J101" s="31" t="s">
        <v>313</v>
      </c>
      <c r="K101" s="60" t="s">
        <v>303</v>
      </c>
      <c r="L101" s="29" t="s">
        <v>314</v>
      </c>
      <c r="M101" s="30">
        <v>250</v>
      </c>
      <c r="N101" s="30">
        <v>250</v>
      </c>
      <c r="O101" s="29">
        <v>2021</v>
      </c>
      <c r="P101" s="47" t="s">
        <v>315</v>
      </c>
    </row>
    <row r="102" spans="1:16" s="5" customFormat="1" ht="57" customHeight="1">
      <c r="A102" s="32">
        <v>6</v>
      </c>
      <c r="B102" s="29"/>
      <c r="C102" s="30" t="s">
        <v>291</v>
      </c>
      <c r="D102" s="60" t="s">
        <v>316</v>
      </c>
      <c r="E102" s="60" t="s">
        <v>317</v>
      </c>
      <c r="F102" s="30">
        <v>157</v>
      </c>
      <c r="G102" s="30">
        <v>9</v>
      </c>
      <c r="H102" s="31">
        <v>1.2600000000000002</v>
      </c>
      <c r="I102" s="30">
        <v>5</v>
      </c>
      <c r="J102" s="31" t="s">
        <v>318</v>
      </c>
      <c r="K102" s="60" t="s">
        <v>21</v>
      </c>
      <c r="L102" s="29" t="s">
        <v>319</v>
      </c>
      <c r="M102" s="30">
        <v>200</v>
      </c>
      <c r="N102" s="30">
        <v>200</v>
      </c>
      <c r="O102" s="29">
        <v>2021</v>
      </c>
      <c r="P102" s="47" t="s">
        <v>320</v>
      </c>
    </row>
    <row r="103" spans="1:16" s="3" customFormat="1" ht="57" customHeight="1">
      <c r="A103" s="40" t="s">
        <v>321</v>
      </c>
      <c r="B103" s="40"/>
      <c r="C103" s="40"/>
      <c r="D103" s="28"/>
      <c r="E103" s="40"/>
      <c r="F103" s="61">
        <f>SUM(F97:F102)</f>
        <v>1151</v>
      </c>
      <c r="G103" s="61">
        <f>SUM(G97:G102)</f>
        <v>73</v>
      </c>
      <c r="H103" s="62">
        <f>SUM(H97:H102)</f>
        <v>9.53</v>
      </c>
      <c r="I103" s="81">
        <f>SUM(I97:I102)</f>
        <v>31</v>
      </c>
      <c r="J103" s="82"/>
      <c r="K103" s="83"/>
      <c r="L103" s="84"/>
      <c r="M103" s="61">
        <f>SUM(M97:M102)</f>
        <v>1820</v>
      </c>
      <c r="N103" s="61">
        <f>SUM(N97:N102)</f>
        <v>1820</v>
      </c>
      <c r="O103" s="28"/>
      <c r="P103" s="80"/>
    </row>
    <row r="104" spans="1:16" s="3" customFormat="1" ht="168.75">
      <c r="A104" s="32">
        <v>1</v>
      </c>
      <c r="B104" s="29"/>
      <c r="C104" s="63" t="s">
        <v>322</v>
      </c>
      <c r="D104" s="47" t="s">
        <v>316</v>
      </c>
      <c r="E104" s="63" t="s">
        <v>323</v>
      </c>
      <c r="F104" s="64">
        <v>1975</v>
      </c>
      <c r="G104" s="64">
        <v>245</v>
      </c>
      <c r="H104" s="65">
        <v>16.75</v>
      </c>
      <c r="I104" s="30">
        <v>7</v>
      </c>
      <c r="J104" s="63" t="s">
        <v>324</v>
      </c>
      <c r="K104" s="47" t="s">
        <v>325</v>
      </c>
      <c r="L104" s="85" t="s">
        <v>326</v>
      </c>
      <c r="M104" s="64">
        <v>2250</v>
      </c>
      <c r="N104" s="64">
        <v>675</v>
      </c>
      <c r="O104" s="63" t="s">
        <v>327</v>
      </c>
      <c r="P104" s="47" t="s">
        <v>328</v>
      </c>
    </row>
    <row r="105" spans="1:16" s="3" customFormat="1" ht="57" customHeight="1">
      <c r="A105" s="32">
        <v>2</v>
      </c>
      <c r="B105" s="29"/>
      <c r="C105" s="63" t="s">
        <v>322</v>
      </c>
      <c r="D105" s="47" t="s">
        <v>329</v>
      </c>
      <c r="E105" s="63" t="s">
        <v>330</v>
      </c>
      <c r="F105" s="64">
        <v>3254</v>
      </c>
      <c r="G105" s="64">
        <v>323</v>
      </c>
      <c r="H105" s="65">
        <v>32.44</v>
      </c>
      <c r="I105" s="30">
        <v>13</v>
      </c>
      <c r="J105" s="63" t="s">
        <v>324</v>
      </c>
      <c r="K105" s="47" t="s">
        <v>325</v>
      </c>
      <c r="L105" s="47" t="s">
        <v>331</v>
      </c>
      <c r="M105" s="64">
        <v>3300</v>
      </c>
      <c r="N105" s="64">
        <v>990</v>
      </c>
      <c r="O105" s="63" t="s">
        <v>327</v>
      </c>
      <c r="P105" s="47" t="s">
        <v>328</v>
      </c>
    </row>
    <row r="106" spans="1:16" s="3" customFormat="1" ht="57" customHeight="1">
      <c r="A106" s="32">
        <v>3</v>
      </c>
      <c r="B106" s="29"/>
      <c r="C106" s="63" t="s">
        <v>322</v>
      </c>
      <c r="D106" s="47" t="s">
        <v>332</v>
      </c>
      <c r="E106" s="63" t="s">
        <v>333</v>
      </c>
      <c r="F106" s="64">
        <v>2436</v>
      </c>
      <c r="G106" s="66">
        <v>259</v>
      </c>
      <c r="H106" s="65">
        <v>22</v>
      </c>
      <c r="I106" s="30">
        <v>7</v>
      </c>
      <c r="J106" s="63" t="s">
        <v>324</v>
      </c>
      <c r="K106" s="47" t="s">
        <v>334</v>
      </c>
      <c r="L106" s="47" t="s">
        <v>335</v>
      </c>
      <c r="M106" s="64">
        <v>2600</v>
      </c>
      <c r="N106" s="64">
        <v>780</v>
      </c>
      <c r="O106" s="63" t="s">
        <v>327</v>
      </c>
      <c r="P106" s="47" t="s">
        <v>328</v>
      </c>
    </row>
    <row r="107" spans="1:16" s="3" customFormat="1" ht="57" customHeight="1">
      <c r="A107" s="32">
        <v>4</v>
      </c>
      <c r="B107" s="29"/>
      <c r="C107" s="63" t="s">
        <v>322</v>
      </c>
      <c r="D107" s="47" t="s">
        <v>336</v>
      </c>
      <c r="E107" s="67" t="s">
        <v>337</v>
      </c>
      <c r="F107" s="64">
        <v>4425</v>
      </c>
      <c r="G107" s="64">
        <v>545</v>
      </c>
      <c r="H107" s="65">
        <v>40.76</v>
      </c>
      <c r="I107" s="30">
        <v>24</v>
      </c>
      <c r="J107" s="63" t="s">
        <v>338</v>
      </c>
      <c r="K107" s="47" t="s">
        <v>339</v>
      </c>
      <c r="L107" s="47" t="s">
        <v>340</v>
      </c>
      <c r="M107" s="64">
        <v>5600</v>
      </c>
      <c r="N107" s="64">
        <v>1680</v>
      </c>
      <c r="O107" s="63" t="s">
        <v>327</v>
      </c>
      <c r="P107" s="47" t="s">
        <v>328</v>
      </c>
    </row>
    <row r="108" spans="1:16" s="3" customFormat="1" ht="57" customHeight="1">
      <c r="A108" s="32">
        <v>5</v>
      </c>
      <c r="B108" s="29"/>
      <c r="C108" s="63" t="s">
        <v>322</v>
      </c>
      <c r="D108" s="47" t="s">
        <v>341</v>
      </c>
      <c r="E108" s="63" t="s">
        <v>342</v>
      </c>
      <c r="F108" s="66">
        <v>3031</v>
      </c>
      <c r="G108" s="64">
        <v>419</v>
      </c>
      <c r="H108" s="65">
        <v>29.23</v>
      </c>
      <c r="I108" s="30">
        <v>7</v>
      </c>
      <c r="J108" s="63" t="s">
        <v>324</v>
      </c>
      <c r="K108" s="47" t="s">
        <v>343</v>
      </c>
      <c r="L108" s="47" t="s">
        <v>344</v>
      </c>
      <c r="M108" s="64">
        <v>4100</v>
      </c>
      <c r="N108" s="64">
        <v>1230</v>
      </c>
      <c r="O108" s="63" t="s">
        <v>327</v>
      </c>
      <c r="P108" s="47" t="s">
        <v>345</v>
      </c>
    </row>
    <row r="109" spans="1:16" s="3" customFormat="1" ht="57" customHeight="1">
      <c r="A109" s="32">
        <v>6</v>
      </c>
      <c r="B109" s="29"/>
      <c r="C109" s="63" t="s">
        <v>322</v>
      </c>
      <c r="D109" s="68" t="s">
        <v>329</v>
      </c>
      <c r="E109" s="63" t="s">
        <v>346</v>
      </c>
      <c r="F109" s="64">
        <v>732</v>
      </c>
      <c r="G109" s="64">
        <v>22</v>
      </c>
      <c r="H109" s="65">
        <v>6.6</v>
      </c>
      <c r="I109" s="30">
        <v>3</v>
      </c>
      <c r="J109" s="63" t="s">
        <v>16</v>
      </c>
      <c r="K109" s="47" t="s">
        <v>347</v>
      </c>
      <c r="L109" s="47" t="s">
        <v>348</v>
      </c>
      <c r="M109" s="64">
        <v>800</v>
      </c>
      <c r="N109" s="64">
        <v>600</v>
      </c>
      <c r="O109" s="63" t="s">
        <v>47</v>
      </c>
      <c r="P109" s="47" t="s">
        <v>345</v>
      </c>
    </row>
    <row r="110" spans="1:16" s="3" customFormat="1" ht="57" customHeight="1">
      <c r="A110" s="40" t="s">
        <v>349</v>
      </c>
      <c r="B110" s="40"/>
      <c r="C110" s="40"/>
      <c r="D110" s="28"/>
      <c r="E110" s="40"/>
      <c r="F110" s="64">
        <f>SUM(F104:F109)</f>
        <v>15853</v>
      </c>
      <c r="G110" s="64">
        <f>SUM(G104:G109)</f>
        <v>1813</v>
      </c>
      <c r="H110" s="65">
        <f aca="true" t="shared" si="1" ref="H110:N110">SUM(H104:H109)</f>
        <v>147.77999999999997</v>
      </c>
      <c r="I110" s="30">
        <f t="shared" si="1"/>
        <v>61</v>
      </c>
      <c r="J110" s="63"/>
      <c r="K110" s="47"/>
      <c r="L110" s="47"/>
      <c r="M110" s="64">
        <f t="shared" si="1"/>
        <v>18650</v>
      </c>
      <c r="N110" s="64">
        <f t="shared" si="1"/>
        <v>5955</v>
      </c>
      <c r="O110" s="86"/>
      <c r="P110" s="47"/>
    </row>
    <row r="111" spans="1:16" s="3" customFormat="1" ht="57" customHeight="1">
      <c r="A111" s="25">
        <v>1</v>
      </c>
      <c r="B111" s="41"/>
      <c r="C111" s="25" t="s">
        <v>350</v>
      </c>
      <c r="D111" s="29" t="s">
        <v>351</v>
      </c>
      <c r="E111" s="29" t="s">
        <v>352</v>
      </c>
      <c r="F111" s="46">
        <v>216</v>
      </c>
      <c r="G111" s="46">
        <v>16</v>
      </c>
      <c r="H111" s="69">
        <v>2.97</v>
      </c>
      <c r="I111" s="30"/>
      <c r="J111" s="41" t="s">
        <v>240</v>
      </c>
      <c r="K111" s="25" t="s">
        <v>303</v>
      </c>
      <c r="L111" s="87" t="s">
        <v>353</v>
      </c>
      <c r="M111" s="46">
        <v>512</v>
      </c>
      <c r="N111" s="60"/>
      <c r="O111" s="28"/>
      <c r="P111" s="45" t="s">
        <v>162</v>
      </c>
    </row>
    <row r="112" spans="1:16" s="3" customFormat="1" ht="57" customHeight="1">
      <c r="A112" s="25">
        <v>2</v>
      </c>
      <c r="B112" s="41"/>
      <c r="C112" s="25" t="s">
        <v>350</v>
      </c>
      <c r="D112" s="41" t="s">
        <v>351</v>
      </c>
      <c r="E112" s="41" t="s">
        <v>354</v>
      </c>
      <c r="F112" s="46">
        <v>523</v>
      </c>
      <c r="G112" s="46">
        <v>33</v>
      </c>
      <c r="H112" s="69">
        <v>5.49</v>
      </c>
      <c r="I112" s="30"/>
      <c r="J112" s="41" t="s">
        <v>355</v>
      </c>
      <c r="K112" s="25" t="s">
        <v>303</v>
      </c>
      <c r="L112" s="87" t="s">
        <v>356</v>
      </c>
      <c r="M112" s="46">
        <v>520</v>
      </c>
      <c r="N112" s="60"/>
      <c r="O112" s="28"/>
      <c r="P112" s="74"/>
    </row>
    <row r="113" spans="1:16" s="3" customFormat="1" ht="57" customHeight="1">
      <c r="A113" s="25">
        <v>3</v>
      </c>
      <c r="B113" s="41"/>
      <c r="C113" s="25" t="s">
        <v>350</v>
      </c>
      <c r="D113" s="41" t="s">
        <v>357</v>
      </c>
      <c r="E113" s="41" t="s">
        <v>358</v>
      </c>
      <c r="F113" s="46">
        <v>898</v>
      </c>
      <c r="G113" s="46">
        <v>67</v>
      </c>
      <c r="H113" s="69">
        <v>7.18</v>
      </c>
      <c r="I113" s="30"/>
      <c r="J113" s="41" t="s">
        <v>359</v>
      </c>
      <c r="K113" s="25" t="s">
        <v>303</v>
      </c>
      <c r="L113" s="87" t="s">
        <v>360</v>
      </c>
      <c r="M113" s="46">
        <v>590</v>
      </c>
      <c r="N113" s="60"/>
      <c r="O113" s="28"/>
      <c r="P113" s="74"/>
    </row>
    <row r="114" spans="1:16" s="3" customFormat="1" ht="57" customHeight="1">
      <c r="A114" s="25">
        <v>4</v>
      </c>
      <c r="B114" s="41"/>
      <c r="C114" s="25" t="s">
        <v>350</v>
      </c>
      <c r="D114" s="41" t="s">
        <v>361</v>
      </c>
      <c r="E114" s="41" t="s">
        <v>362</v>
      </c>
      <c r="F114" s="46">
        <v>448</v>
      </c>
      <c r="G114" s="46">
        <v>22</v>
      </c>
      <c r="H114" s="69">
        <v>4.03</v>
      </c>
      <c r="I114" s="30"/>
      <c r="J114" s="41" t="s">
        <v>120</v>
      </c>
      <c r="K114" s="25" t="s">
        <v>303</v>
      </c>
      <c r="L114" s="87" t="s">
        <v>363</v>
      </c>
      <c r="M114" s="46">
        <v>560</v>
      </c>
      <c r="N114" s="60"/>
      <c r="O114" s="28"/>
      <c r="P114" s="74"/>
    </row>
    <row r="115" spans="1:16" s="3" customFormat="1" ht="57" customHeight="1">
      <c r="A115" s="25">
        <v>5</v>
      </c>
      <c r="B115" s="41"/>
      <c r="C115" s="25" t="s">
        <v>350</v>
      </c>
      <c r="D115" s="41" t="s">
        <v>361</v>
      </c>
      <c r="E115" s="29" t="s">
        <v>364</v>
      </c>
      <c r="F115" s="46">
        <v>272</v>
      </c>
      <c r="G115" s="46">
        <v>13</v>
      </c>
      <c r="H115" s="69">
        <v>2.45</v>
      </c>
      <c r="I115" s="30"/>
      <c r="J115" s="41" t="s">
        <v>359</v>
      </c>
      <c r="K115" s="25" t="s">
        <v>303</v>
      </c>
      <c r="L115" s="87" t="s">
        <v>365</v>
      </c>
      <c r="M115" s="46">
        <v>530</v>
      </c>
      <c r="N115" s="60"/>
      <c r="O115" s="28"/>
      <c r="P115" s="74"/>
    </row>
    <row r="116" spans="1:16" s="3" customFormat="1" ht="57" customHeight="1">
      <c r="A116" s="39" t="s">
        <v>366</v>
      </c>
      <c r="B116" s="39"/>
      <c r="C116" s="39"/>
      <c r="D116" s="33"/>
      <c r="E116" s="39"/>
      <c r="F116" s="46">
        <f>SUM(F111:F115)</f>
        <v>2357</v>
      </c>
      <c r="G116" s="46">
        <f>SUM(G111:G115)</f>
        <v>151</v>
      </c>
      <c r="H116" s="69">
        <f>SUM(H111:H115)</f>
        <v>22.12</v>
      </c>
      <c r="I116" s="46">
        <f>SUM(I111:I115)</f>
        <v>0</v>
      </c>
      <c r="J116" s="41"/>
      <c r="K116" s="25"/>
      <c r="L116" s="87"/>
      <c r="M116" s="46">
        <f>SUM(M111:M115)</f>
        <v>2712</v>
      </c>
      <c r="N116" s="46">
        <f>SUM(N111:N115)</f>
        <v>0</v>
      </c>
      <c r="O116" s="33"/>
      <c r="P116" s="74"/>
    </row>
    <row r="117" spans="1:16" s="3" customFormat="1" ht="90">
      <c r="A117" s="32">
        <v>1</v>
      </c>
      <c r="B117" s="29"/>
      <c r="C117" s="32" t="s">
        <v>13</v>
      </c>
      <c r="D117" s="29" t="s">
        <v>367</v>
      </c>
      <c r="E117" s="29" t="s">
        <v>368</v>
      </c>
      <c r="F117" s="30">
        <v>1125</v>
      </c>
      <c r="G117" s="30">
        <v>65</v>
      </c>
      <c r="H117" s="31">
        <v>9.7</v>
      </c>
      <c r="I117" s="30">
        <v>6</v>
      </c>
      <c r="J117" s="29" t="s">
        <v>369</v>
      </c>
      <c r="K117" s="32" t="s">
        <v>370</v>
      </c>
      <c r="L117" s="47" t="s">
        <v>371</v>
      </c>
      <c r="M117" s="88">
        <v>3000</v>
      </c>
      <c r="N117" s="88">
        <v>100</v>
      </c>
      <c r="O117" s="28" t="s">
        <v>327</v>
      </c>
      <c r="P117" s="45" t="s">
        <v>372</v>
      </c>
    </row>
    <row r="118" spans="1:16" s="3" customFormat="1" ht="101.25">
      <c r="A118" s="32">
        <v>2</v>
      </c>
      <c r="B118" s="29"/>
      <c r="C118" s="32" t="s">
        <v>13</v>
      </c>
      <c r="D118" s="29" t="s">
        <v>373</v>
      </c>
      <c r="E118" s="29" t="s">
        <v>374</v>
      </c>
      <c r="F118" s="30">
        <v>1923</v>
      </c>
      <c r="G118" s="30">
        <v>162</v>
      </c>
      <c r="H118" s="31">
        <v>15</v>
      </c>
      <c r="I118" s="30">
        <v>6</v>
      </c>
      <c r="J118" s="29" t="s">
        <v>369</v>
      </c>
      <c r="K118" s="32" t="s">
        <v>370</v>
      </c>
      <c r="L118" s="47" t="s">
        <v>375</v>
      </c>
      <c r="M118" s="88">
        <v>4800</v>
      </c>
      <c r="N118" s="88">
        <v>150</v>
      </c>
      <c r="O118" s="28" t="s">
        <v>327</v>
      </c>
      <c r="P118" s="45" t="s">
        <v>376</v>
      </c>
    </row>
    <row r="119" spans="1:16" s="3" customFormat="1" ht="90">
      <c r="A119" s="32">
        <v>3</v>
      </c>
      <c r="B119" s="29"/>
      <c r="C119" s="32" t="s">
        <v>13</v>
      </c>
      <c r="D119" s="29" t="s">
        <v>377</v>
      </c>
      <c r="E119" s="29" t="s">
        <v>378</v>
      </c>
      <c r="F119" s="30">
        <v>950</v>
      </c>
      <c r="G119" s="30">
        <v>25</v>
      </c>
      <c r="H119" s="31">
        <v>8</v>
      </c>
      <c r="I119" s="30">
        <v>4</v>
      </c>
      <c r="J119" s="29" t="s">
        <v>369</v>
      </c>
      <c r="K119" s="32" t="s">
        <v>370</v>
      </c>
      <c r="L119" s="47" t="s">
        <v>379</v>
      </c>
      <c r="M119" s="88">
        <v>2500</v>
      </c>
      <c r="N119" s="88">
        <v>100</v>
      </c>
      <c r="O119" s="28" t="s">
        <v>327</v>
      </c>
      <c r="P119" s="45" t="s">
        <v>380</v>
      </c>
    </row>
    <row r="120" spans="1:16" s="3" customFormat="1" ht="90">
      <c r="A120" s="32">
        <v>4</v>
      </c>
      <c r="B120" s="29"/>
      <c r="C120" s="32" t="s">
        <v>13</v>
      </c>
      <c r="D120" s="29" t="s">
        <v>381</v>
      </c>
      <c r="E120" s="29" t="s">
        <v>382</v>
      </c>
      <c r="F120" s="30">
        <v>930</v>
      </c>
      <c r="G120" s="30">
        <v>260</v>
      </c>
      <c r="H120" s="31">
        <v>8</v>
      </c>
      <c r="I120" s="30">
        <v>3</v>
      </c>
      <c r="J120" s="29" t="s">
        <v>369</v>
      </c>
      <c r="K120" s="32" t="s">
        <v>370</v>
      </c>
      <c r="L120" s="47" t="s">
        <v>383</v>
      </c>
      <c r="M120" s="88">
        <v>2300</v>
      </c>
      <c r="N120" s="88">
        <v>100</v>
      </c>
      <c r="O120" s="28" t="s">
        <v>327</v>
      </c>
      <c r="P120" s="45" t="s">
        <v>384</v>
      </c>
    </row>
    <row r="121" spans="1:16" s="3" customFormat="1" ht="67.5">
      <c r="A121" s="32">
        <v>5</v>
      </c>
      <c r="B121" s="29"/>
      <c r="C121" s="32" t="s">
        <v>13</v>
      </c>
      <c r="D121" s="29" t="s">
        <v>367</v>
      </c>
      <c r="E121" s="29" t="s">
        <v>385</v>
      </c>
      <c r="F121" s="30">
        <v>320</v>
      </c>
      <c r="G121" s="30">
        <v>23</v>
      </c>
      <c r="H121" s="31">
        <v>2.5</v>
      </c>
      <c r="I121" s="30">
        <v>3</v>
      </c>
      <c r="J121" s="29" t="s">
        <v>174</v>
      </c>
      <c r="K121" s="32" t="s">
        <v>386</v>
      </c>
      <c r="L121" s="47" t="s">
        <v>387</v>
      </c>
      <c r="M121" s="88">
        <v>800</v>
      </c>
      <c r="N121" s="88">
        <v>100</v>
      </c>
      <c r="O121" s="28" t="s">
        <v>327</v>
      </c>
      <c r="P121" s="45" t="s">
        <v>162</v>
      </c>
    </row>
    <row r="122" spans="1:16" s="3" customFormat="1" ht="67.5">
      <c r="A122" s="32">
        <v>6</v>
      </c>
      <c r="B122" s="29"/>
      <c r="C122" s="32" t="s">
        <v>13</v>
      </c>
      <c r="D122" s="29" t="s">
        <v>373</v>
      </c>
      <c r="E122" s="29" t="s">
        <v>388</v>
      </c>
      <c r="F122" s="30">
        <v>812</v>
      </c>
      <c r="G122" s="30">
        <v>63</v>
      </c>
      <c r="H122" s="31">
        <v>6.5</v>
      </c>
      <c r="I122" s="30">
        <v>3</v>
      </c>
      <c r="J122" s="29" t="s">
        <v>174</v>
      </c>
      <c r="K122" s="32" t="s">
        <v>386</v>
      </c>
      <c r="L122" s="47" t="s">
        <v>387</v>
      </c>
      <c r="M122" s="88">
        <v>2000</v>
      </c>
      <c r="N122" s="88">
        <v>150</v>
      </c>
      <c r="O122" s="28" t="s">
        <v>327</v>
      </c>
      <c r="P122" s="45" t="s">
        <v>162</v>
      </c>
    </row>
    <row r="123" spans="1:16" s="3" customFormat="1" ht="67.5">
      <c r="A123" s="32">
        <v>7</v>
      </c>
      <c r="B123" s="29"/>
      <c r="C123" s="32" t="s">
        <v>13</v>
      </c>
      <c r="D123" s="29" t="s">
        <v>377</v>
      </c>
      <c r="E123" s="29" t="s">
        <v>389</v>
      </c>
      <c r="F123" s="30">
        <v>611</v>
      </c>
      <c r="G123" s="30">
        <v>51</v>
      </c>
      <c r="H123" s="31">
        <v>5.1</v>
      </c>
      <c r="I123" s="30">
        <v>3</v>
      </c>
      <c r="J123" s="29" t="s">
        <v>174</v>
      </c>
      <c r="K123" s="32" t="s">
        <v>386</v>
      </c>
      <c r="L123" s="47" t="s">
        <v>387</v>
      </c>
      <c r="M123" s="88">
        <v>1500</v>
      </c>
      <c r="N123" s="88">
        <v>100</v>
      </c>
      <c r="O123" s="28" t="s">
        <v>327</v>
      </c>
      <c r="P123" s="45" t="s">
        <v>162</v>
      </c>
    </row>
    <row r="124" spans="1:16" s="3" customFormat="1" ht="57" customHeight="1">
      <c r="A124" s="40" t="s">
        <v>390</v>
      </c>
      <c r="B124" s="40"/>
      <c r="C124" s="40"/>
      <c r="D124" s="28"/>
      <c r="E124" s="40"/>
      <c r="F124" s="30">
        <f>SUM(F117:F123)</f>
        <v>6671</v>
      </c>
      <c r="G124" s="30">
        <f>SUM(G117:G123)</f>
        <v>649</v>
      </c>
      <c r="H124" s="31">
        <f>SUM(H117:H123)</f>
        <v>54.800000000000004</v>
      </c>
      <c r="I124" s="30">
        <f>SUM(I117:I123)</f>
        <v>28</v>
      </c>
      <c r="J124" s="29"/>
      <c r="K124" s="32"/>
      <c r="L124" s="47"/>
      <c r="M124" s="88">
        <f>SUM(M117:M123)</f>
        <v>16900</v>
      </c>
      <c r="N124" s="88">
        <f>SUM(N117:N123)</f>
        <v>800</v>
      </c>
      <c r="O124" s="28"/>
      <c r="P124" s="80"/>
    </row>
    <row r="125" spans="1:16" s="3" customFormat="1" ht="57" customHeight="1">
      <c r="A125" s="25">
        <v>1</v>
      </c>
      <c r="B125" s="41"/>
      <c r="C125" s="70" t="s">
        <v>391</v>
      </c>
      <c r="D125" s="71" t="s">
        <v>392</v>
      </c>
      <c r="E125" s="71" t="s">
        <v>393</v>
      </c>
      <c r="F125" s="72">
        <v>599</v>
      </c>
      <c r="G125" s="72">
        <v>38</v>
      </c>
      <c r="H125" s="73">
        <v>5.02</v>
      </c>
      <c r="I125" s="72">
        <v>9</v>
      </c>
      <c r="J125" s="71" t="s">
        <v>302</v>
      </c>
      <c r="K125" s="70" t="s">
        <v>394</v>
      </c>
      <c r="L125" s="89" t="s">
        <v>395</v>
      </c>
      <c r="M125" s="90">
        <v>1700</v>
      </c>
      <c r="N125" s="90">
        <v>500</v>
      </c>
      <c r="O125" s="33" t="s">
        <v>327</v>
      </c>
      <c r="P125" s="47" t="s">
        <v>162</v>
      </c>
    </row>
    <row r="126" spans="1:16" s="3" customFormat="1" ht="57" customHeight="1">
      <c r="A126" s="25">
        <v>2</v>
      </c>
      <c r="B126" s="41"/>
      <c r="C126" s="70" t="s">
        <v>391</v>
      </c>
      <c r="D126" s="71" t="s">
        <v>396</v>
      </c>
      <c r="E126" s="29" t="s">
        <v>397</v>
      </c>
      <c r="F126" s="72">
        <v>436</v>
      </c>
      <c r="G126" s="72">
        <v>31</v>
      </c>
      <c r="H126" s="73">
        <v>3.63</v>
      </c>
      <c r="I126" s="72">
        <v>14</v>
      </c>
      <c r="J126" s="71" t="s">
        <v>302</v>
      </c>
      <c r="K126" s="70" t="s">
        <v>394</v>
      </c>
      <c r="L126" s="89" t="s">
        <v>398</v>
      </c>
      <c r="M126" s="90">
        <f>300+80+300</f>
        <v>680</v>
      </c>
      <c r="N126" s="90">
        <v>200</v>
      </c>
      <c r="O126" s="33" t="s">
        <v>327</v>
      </c>
      <c r="P126" s="47" t="s">
        <v>162</v>
      </c>
    </row>
    <row r="127" spans="1:16" s="3" customFormat="1" ht="57" customHeight="1">
      <c r="A127" s="25">
        <v>3</v>
      </c>
      <c r="B127" s="41"/>
      <c r="C127" s="70" t="s">
        <v>391</v>
      </c>
      <c r="D127" s="71" t="s">
        <v>399</v>
      </c>
      <c r="E127" s="29" t="s">
        <v>400</v>
      </c>
      <c r="F127" s="72">
        <v>340</v>
      </c>
      <c r="G127" s="72">
        <v>27</v>
      </c>
      <c r="H127" s="73">
        <v>3.04</v>
      </c>
      <c r="I127" s="72">
        <v>9</v>
      </c>
      <c r="J127" s="71" t="s">
        <v>302</v>
      </c>
      <c r="K127" s="70" t="s">
        <v>394</v>
      </c>
      <c r="L127" s="89" t="s">
        <v>401</v>
      </c>
      <c r="M127" s="90">
        <v>420</v>
      </c>
      <c r="N127" s="90">
        <v>100</v>
      </c>
      <c r="O127" s="33" t="s">
        <v>327</v>
      </c>
      <c r="P127" s="47" t="s">
        <v>162</v>
      </c>
    </row>
    <row r="128" spans="1:16" s="3" customFormat="1" ht="57" customHeight="1">
      <c r="A128" s="25">
        <v>4</v>
      </c>
      <c r="B128" s="41"/>
      <c r="C128" s="70" t="s">
        <v>391</v>
      </c>
      <c r="D128" s="71" t="s">
        <v>402</v>
      </c>
      <c r="E128" s="29" t="s">
        <v>403</v>
      </c>
      <c r="F128" s="72">
        <v>235</v>
      </c>
      <c r="G128" s="72">
        <v>15</v>
      </c>
      <c r="H128" s="73">
        <v>1.91</v>
      </c>
      <c r="I128" s="72">
        <v>9</v>
      </c>
      <c r="J128" s="71" t="s">
        <v>302</v>
      </c>
      <c r="K128" s="70" t="s">
        <v>394</v>
      </c>
      <c r="L128" s="89" t="s">
        <v>404</v>
      </c>
      <c r="M128" s="90">
        <v>300</v>
      </c>
      <c r="N128" s="90">
        <v>160</v>
      </c>
      <c r="O128" s="33" t="s">
        <v>327</v>
      </c>
      <c r="P128" s="47" t="s">
        <v>162</v>
      </c>
    </row>
    <row r="129" spans="1:16" s="3" customFormat="1" ht="57" customHeight="1">
      <c r="A129" s="39" t="s">
        <v>405</v>
      </c>
      <c r="B129" s="39"/>
      <c r="C129" s="40"/>
      <c r="D129" s="28"/>
      <c r="E129" s="40"/>
      <c r="F129" s="88">
        <f>SUM(F125:F128)</f>
        <v>1610</v>
      </c>
      <c r="G129" s="88">
        <f>SUM(G125:G128)</f>
        <v>111</v>
      </c>
      <c r="H129" s="73">
        <f>SUM(H125:H128)</f>
        <v>13.599999999999998</v>
      </c>
      <c r="I129" s="88">
        <f>SUM(I125:I128)</f>
        <v>41</v>
      </c>
      <c r="J129" s="71"/>
      <c r="K129" s="70"/>
      <c r="L129" s="118"/>
      <c r="M129" s="88">
        <f>SUM(M125:M128)</f>
        <v>3100</v>
      </c>
      <c r="N129" s="88">
        <f>SUM(N125:N128)</f>
        <v>960</v>
      </c>
      <c r="O129" s="33"/>
      <c r="P129" s="74"/>
    </row>
    <row r="130" spans="1:16" s="6" customFormat="1" ht="57" customHeight="1">
      <c r="A130" s="32">
        <v>1</v>
      </c>
      <c r="B130" s="29"/>
      <c r="C130" s="91" t="s">
        <v>406</v>
      </c>
      <c r="D130" s="34" t="s">
        <v>407</v>
      </c>
      <c r="E130" s="34" t="s">
        <v>408</v>
      </c>
      <c r="F130" s="92">
        <v>694</v>
      </c>
      <c r="G130" s="92">
        <v>24</v>
      </c>
      <c r="H130" s="93">
        <v>7.28000001758</v>
      </c>
      <c r="I130" s="119">
        <v>5</v>
      </c>
      <c r="J130" s="34" t="s">
        <v>20</v>
      </c>
      <c r="K130" s="120" t="s">
        <v>409</v>
      </c>
      <c r="L130" s="121" t="s">
        <v>410</v>
      </c>
      <c r="M130" s="90">
        <v>1134</v>
      </c>
      <c r="N130" s="90">
        <v>1022</v>
      </c>
      <c r="O130" s="28" t="s">
        <v>47</v>
      </c>
      <c r="P130" s="47" t="s">
        <v>162</v>
      </c>
    </row>
    <row r="131" spans="1:16" s="6" customFormat="1" ht="57" customHeight="1">
      <c r="A131" s="32">
        <v>2</v>
      </c>
      <c r="B131" s="29"/>
      <c r="C131" s="91" t="s">
        <v>406</v>
      </c>
      <c r="D131" s="34" t="s">
        <v>411</v>
      </c>
      <c r="E131" s="34" t="s">
        <v>412</v>
      </c>
      <c r="F131" s="91">
        <v>275</v>
      </c>
      <c r="G131" s="91">
        <v>15</v>
      </c>
      <c r="H131" s="36">
        <v>2.99</v>
      </c>
      <c r="I131" s="91">
        <v>4</v>
      </c>
      <c r="J131" s="34" t="s">
        <v>413</v>
      </c>
      <c r="K131" s="91" t="s">
        <v>196</v>
      </c>
      <c r="L131" s="121" t="s">
        <v>414</v>
      </c>
      <c r="M131" s="35">
        <v>466</v>
      </c>
      <c r="N131" s="35">
        <v>377</v>
      </c>
      <c r="O131" s="28" t="s">
        <v>47</v>
      </c>
      <c r="P131" s="47" t="s">
        <v>162</v>
      </c>
    </row>
    <row r="132" spans="1:16" s="6" customFormat="1" ht="57" customHeight="1">
      <c r="A132" s="32">
        <v>3</v>
      </c>
      <c r="B132" s="29"/>
      <c r="C132" s="91" t="s">
        <v>406</v>
      </c>
      <c r="D132" s="34" t="s">
        <v>415</v>
      </c>
      <c r="E132" s="34" t="s">
        <v>416</v>
      </c>
      <c r="F132" s="91">
        <v>484</v>
      </c>
      <c r="G132" s="91">
        <v>19</v>
      </c>
      <c r="H132" s="36">
        <v>5.12</v>
      </c>
      <c r="I132" s="91">
        <v>6</v>
      </c>
      <c r="J132" s="34" t="s">
        <v>160</v>
      </c>
      <c r="K132" s="91" t="s">
        <v>196</v>
      </c>
      <c r="L132" s="121" t="s">
        <v>417</v>
      </c>
      <c r="M132" s="35">
        <v>826</v>
      </c>
      <c r="N132" s="35">
        <v>721</v>
      </c>
      <c r="O132" s="28" t="s">
        <v>47</v>
      </c>
      <c r="P132" s="47" t="s">
        <v>162</v>
      </c>
    </row>
    <row r="133" spans="1:16" s="6" customFormat="1" ht="57" customHeight="1">
      <c r="A133" s="32">
        <v>4</v>
      </c>
      <c r="B133" s="29"/>
      <c r="C133" s="91" t="s">
        <v>406</v>
      </c>
      <c r="D133" s="34" t="s">
        <v>418</v>
      </c>
      <c r="E133" s="34" t="s">
        <v>419</v>
      </c>
      <c r="F133" s="91">
        <v>149</v>
      </c>
      <c r="G133" s="91">
        <v>10</v>
      </c>
      <c r="H133" s="36">
        <v>1.58</v>
      </c>
      <c r="I133" s="91">
        <v>4</v>
      </c>
      <c r="J133" s="34" t="s">
        <v>413</v>
      </c>
      <c r="K133" s="91" t="s">
        <v>65</v>
      </c>
      <c r="L133" s="121" t="s">
        <v>420</v>
      </c>
      <c r="M133" s="35">
        <v>245</v>
      </c>
      <c r="N133" s="35">
        <v>163</v>
      </c>
      <c r="O133" s="28" t="s">
        <v>47</v>
      </c>
      <c r="P133" s="47" t="s">
        <v>162</v>
      </c>
    </row>
    <row r="134" spans="1:16" s="6" customFormat="1" ht="57" customHeight="1">
      <c r="A134" s="32">
        <v>5</v>
      </c>
      <c r="B134" s="29"/>
      <c r="C134" s="91" t="s">
        <v>406</v>
      </c>
      <c r="D134" s="34" t="s">
        <v>421</v>
      </c>
      <c r="E134" s="34" t="s">
        <v>422</v>
      </c>
      <c r="F134" s="91">
        <v>421</v>
      </c>
      <c r="G134" s="91">
        <v>23</v>
      </c>
      <c r="H134" s="36">
        <v>4.292000000000001</v>
      </c>
      <c r="I134" s="91">
        <v>10</v>
      </c>
      <c r="J134" s="34" t="s">
        <v>174</v>
      </c>
      <c r="K134" s="91" t="s">
        <v>423</v>
      </c>
      <c r="L134" s="121" t="s">
        <v>424</v>
      </c>
      <c r="M134" s="35">
        <v>697</v>
      </c>
      <c r="N134" s="35">
        <v>606</v>
      </c>
      <c r="O134" s="28" t="s">
        <v>47</v>
      </c>
      <c r="P134" s="47" t="s">
        <v>162</v>
      </c>
    </row>
    <row r="135" spans="1:16" s="6" customFormat="1" ht="57" customHeight="1">
      <c r="A135" s="32">
        <v>6</v>
      </c>
      <c r="B135" s="29"/>
      <c r="C135" s="94" t="s">
        <v>406</v>
      </c>
      <c r="D135" s="34" t="s">
        <v>425</v>
      </c>
      <c r="E135" s="34" t="s">
        <v>426</v>
      </c>
      <c r="F135" s="91">
        <v>241</v>
      </c>
      <c r="G135" s="91">
        <v>13</v>
      </c>
      <c r="H135" s="36">
        <v>2.2840000000000003</v>
      </c>
      <c r="I135" s="91">
        <v>7</v>
      </c>
      <c r="J135" s="34" t="s">
        <v>427</v>
      </c>
      <c r="K135" s="91" t="s">
        <v>65</v>
      </c>
      <c r="L135" s="121" t="s">
        <v>428</v>
      </c>
      <c r="M135" s="35">
        <v>410</v>
      </c>
      <c r="N135" s="35">
        <v>325</v>
      </c>
      <c r="O135" s="28" t="s">
        <v>47</v>
      </c>
      <c r="P135" s="47" t="s">
        <v>162</v>
      </c>
    </row>
    <row r="136" spans="1:16" s="6" customFormat="1" ht="57" customHeight="1">
      <c r="A136" s="40" t="s">
        <v>429</v>
      </c>
      <c r="B136" s="40"/>
      <c r="C136" s="40"/>
      <c r="D136" s="28"/>
      <c r="E136" s="40"/>
      <c r="F136" s="30">
        <f>SUM(F130:F135)</f>
        <v>2264</v>
      </c>
      <c r="G136" s="30">
        <f>SUM(G130:G135)</f>
        <v>104</v>
      </c>
      <c r="H136" s="31">
        <f>SUM(H130:H135)</f>
        <v>23.54600001758</v>
      </c>
      <c r="I136" s="30">
        <f>SUM(I130:I135)</f>
        <v>36</v>
      </c>
      <c r="J136" s="29"/>
      <c r="K136" s="32"/>
      <c r="L136" s="47"/>
      <c r="M136" s="30">
        <f>SUM(M130:M135)</f>
        <v>3778</v>
      </c>
      <c r="N136" s="30">
        <f>SUM(N130:N135)</f>
        <v>3214</v>
      </c>
      <c r="O136" s="28"/>
      <c r="P136" s="122"/>
    </row>
    <row r="137" spans="1:16" s="3" customFormat="1" ht="57" customHeight="1">
      <c r="A137" s="25">
        <v>1</v>
      </c>
      <c r="B137" s="41"/>
      <c r="C137" s="95" t="s">
        <v>430</v>
      </c>
      <c r="D137" s="96" t="s">
        <v>431</v>
      </c>
      <c r="E137" s="97" t="s">
        <v>432</v>
      </c>
      <c r="F137" s="97">
        <v>126</v>
      </c>
      <c r="G137" s="97">
        <v>18</v>
      </c>
      <c r="H137" s="98">
        <v>1.335</v>
      </c>
      <c r="I137" s="123">
        <v>2</v>
      </c>
      <c r="J137" s="124">
        <v>1995</v>
      </c>
      <c r="K137" s="97" t="s">
        <v>57</v>
      </c>
      <c r="L137" s="125" t="s">
        <v>433</v>
      </c>
      <c r="M137" s="126">
        <f aca="true" t="shared" si="2" ref="M137:M141">F137*2</f>
        <v>252</v>
      </c>
      <c r="N137" s="127">
        <v>200</v>
      </c>
      <c r="O137" s="128" t="s">
        <v>434</v>
      </c>
      <c r="P137" s="47"/>
    </row>
    <row r="138" spans="1:16" s="3" customFormat="1" ht="57" customHeight="1">
      <c r="A138" s="25">
        <v>2</v>
      </c>
      <c r="B138" s="41"/>
      <c r="C138" s="95" t="s">
        <v>430</v>
      </c>
      <c r="D138" s="96" t="s">
        <v>435</v>
      </c>
      <c r="E138" s="99" t="s">
        <v>436</v>
      </c>
      <c r="F138" s="97">
        <v>299</v>
      </c>
      <c r="G138" s="97">
        <v>47</v>
      </c>
      <c r="H138" s="98">
        <v>3.1</v>
      </c>
      <c r="I138" s="123">
        <v>2</v>
      </c>
      <c r="J138" s="124">
        <v>1996</v>
      </c>
      <c r="K138" s="97" t="s">
        <v>57</v>
      </c>
      <c r="L138" s="125" t="s">
        <v>433</v>
      </c>
      <c r="M138" s="126">
        <f t="shared" si="2"/>
        <v>598</v>
      </c>
      <c r="N138" s="127">
        <v>400</v>
      </c>
      <c r="O138" s="128" t="s">
        <v>434</v>
      </c>
      <c r="P138" s="47"/>
    </row>
    <row r="139" spans="1:16" s="3" customFormat="1" ht="57" customHeight="1">
      <c r="A139" s="25">
        <v>3</v>
      </c>
      <c r="B139" s="41"/>
      <c r="C139" s="95" t="s">
        <v>430</v>
      </c>
      <c r="D139" s="96" t="s">
        <v>437</v>
      </c>
      <c r="E139" s="97" t="s">
        <v>438</v>
      </c>
      <c r="F139" s="97">
        <v>344</v>
      </c>
      <c r="G139" s="97">
        <v>20</v>
      </c>
      <c r="H139" s="98">
        <v>3.7</v>
      </c>
      <c r="I139" s="123">
        <v>1</v>
      </c>
      <c r="J139" s="124" t="s">
        <v>439</v>
      </c>
      <c r="K139" s="97" t="s">
        <v>440</v>
      </c>
      <c r="L139" s="125" t="s">
        <v>433</v>
      </c>
      <c r="M139" s="126">
        <f t="shared" si="2"/>
        <v>688</v>
      </c>
      <c r="N139" s="127">
        <v>500</v>
      </c>
      <c r="O139" s="128" t="s">
        <v>434</v>
      </c>
      <c r="P139" s="47"/>
    </row>
    <row r="140" spans="1:16" s="3" customFormat="1" ht="57" customHeight="1">
      <c r="A140" s="25">
        <v>4</v>
      </c>
      <c r="B140" s="41"/>
      <c r="C140" s="95" t="s">
        <v>430</v>
      </c>
      <c r="D140" s="96" t="s">
        <v>441</v>
      </c>
      <c r="E140" s="97" t="s">
        <v>442</v>
      </c>
      <c r="F140" s="97">
        <v>866</v>
      </c>
      <c r="G140" s="97">
        <v>95</v>
      </c>
      <c r="H140" s="98">
        <v>9.19</v>
      </c>
      <c r="I140" s="123">
        <v>2</v>
      </c>
      <c r="J140" s="124" t="s">
        <v>443</v>
      </c>
      <c r="K140" s="97" t="s">
        <v>57</v>
      </c>
      <c r="L140" s="125" t="s">
        <v>433</v>
      </c>
      <c r="M140" s="126">
        <f t="shared" si="2"/>
        <v>1732</v>
      </c>
      <c r="N140" s="127">
        <v>1000</v>
      </c>
      <c r="O140" s="128" t="s">
        <v>434</v>
      </c>
      <c r="P140" s="47"/>
    </row>
    <row r="141" spans="1:16" s="3" customFormat="1" ht="57" customHeight="1">
      <c r="A141" s="25">
        <v>5</v>
      </c>
      <c r="B141" s="41"/>
      <c r="C141" s="95" t="s">
        <v>430</v>
      </c>
      <c r="D141" s="96" t="s">
        <v>444</v>
      </c>
      <c r="E141" s="97" t="s">
        <v>445</v>
      </c>
      <c r="F141" s="97">
        <v>391</v>
      </c>
      <c r="G141" s="97">
        <v>28</v>
      </c>
      <c r="H141" s="98">
        <v>4.1427</v>
      </c>
      <c r="I141" s="123">
        <v>3</v>
      </c>
      <c r="J141" s="124" t="s">
        <v>446</v>
      </c>
      <c r="K141" s="97" t="s">
        <v>52</v>
      </c>
      <c r="L141" s="125" t="s">
        <v>433</v>
      </c>
      <c r="M141" s="126">
        <f t="shared" si="2"/>
        <v>782</v>
      </c>
      <c r="N141" s="127">
        <v>600</v>
      </c>
      <c r="O141" s="128" t="s">
        <v>434</v>
      </c>
      <c r="P141" s="47"/>
    </row>
    <row r="142" spans="1:16" s="3" customFormat="1" ht="57" customHeight="1">
      <c r="A142" s="25">
        <v>6</v>
      </c>
      <c r="B142" s="41"/>
      <c r="C142" s="95" t="s">
        <v>430</v>
      </c>
      <c r="D142" s="96" t="s">
        <v>447</v>
      </c>
      <c r="E142" s="97" t="s">
        <v>448</v>
      </c>
      <c r="F142" s="97">
        <v>153</v>
      </c>
      <c r="G142" s="97">
        <v>5</v>
      </c>
      <c r="H142" s="98">
        <v>1.67</v>
      </c>
      <c r="I142" s="123">
        <v>1</v>
      </c>
      <c r="J142" s="124" t="s">
        <v>449</v>
      </c>
      <c r="K142" s="97" t="s">
        <v>17</v>
      </c>
      <c r="L142" s="125" t="s">
        <v>450</v>
      </c>
      <c r="M142" s="126">
        <v>612</v>
      </c>
      <c r="N142" s="127">
        <v>612</v>
      </c>
      <c r="O142" s="128" t="s">
        <v>47</v>
      </c>
      <c r="P142" s="47" t="s">
        <v>162</v>
      </c>
    </row>
    <row r="143" spans="1:16" s="3" customFormat="1" ht="57" customHeight="1">
      <c r="A143" s="25">
        <v>7</v>
      </c>
      <c r="B143" s="41"/>
      <c r="C143" s="95" t="s">
        <v>430</v>
      </c>
      <c r="D143" s="96" t="s">
        <v>437</v>
      </c>
      <c r="E143" s="97" t="s">
        <v>451</v>
      </c>
      <c r="F143" s="97">
        <v>344</v>
      </c>
      <c r="G143" s="97">
        <v>38</v>
      </c>
      <c r="H143" s="98">
        <v>3.3</v>
      </c>
      <c r="I143" s="123">
        <v>1</v>
      </c>
      <c r="J143" s="124" t="s">
        <v>174</v>
      </c>
      <c r="K143" s="97" t="s">
        <v>452</v>
      </c>
      <c r="L143" s="125" t="s">
        <v>450</v>
      </c>
      <c r="M143" s="126">
        <v>1376</v>
      </c>
      <c r="N143" s="127">
        <v>1376</v>
      </c>
      <c r="O143" s="128" t="s">
        <v>47</v>
      </c>
      <c r="P143" s="47" t="s">
        <v>162</v>
      </c>
    </row>
    <row r="144" spans="1:16" s="3" customFormat="1" ht="57" customHeight="1">
      <c r="A144" s="25">
        <v>8</v>
      </c>
      <c r="B144" s="41"/>
      <c r="C144" s="95" t="s">
        <v>430</v>
      </c>
      <c r="D144" s="96" t="s">
        <v>437</v>
      </c>
      <c r="E144" s="97" t="s">
        <v>453</v>
      </c>
      <c r="F144" s="97">
        <v>432</v>
      </c>
      <c r="G144" s="97">
        <v>49</v>
      </c>
      <c r="H144" s="98">
        <v>3.5</v>
      </c>
      <c r="I144" s="123">
        <v>1</v>
      </c>
      <c r="J144" s="124" t="s">
        <v>174</v>
      </c>
      <c r="K144" s="97" t="s">
        <v>452</v>
      </c>
      <c r="L144" s="125" t="s">
        <v>450</v>
      </c>
      <c r="M144" s="126">
        <v>1728</v>
      </c>
      <c r="N144" s="127">
        <v>1728</v>
      </c>
      <c r="O144" s="128" t="s">
        <v>47</v>
      </c>
      <c r="P144" s="47" t="s">
        <v>162</v>
      </c>
    </row>
    <row r="145" spans="1:16" s="3" customFormat="1" ht="57" customHeight="1">
      <c r="A145" s="25">
        <v>9</v>
      </c>
      <c r="B145" s="41"/>
      <c r="C145" s="95" t="s">
        <v>430</v>
      </c>
      <c r="D145" s="96" t="s">
        <v>454</v>
      </c>
      <c r="E145" s="99" t="s">
        <v>455</v>
      </c>
      <c r="F145" s="97">
        <v>160</v>
      </c>
      <c r="G145" s="97">
        <v>6</v>
      </c>
      <c r="H145" s="98">
        <v>1.68</v>
      </c>
      <c r="I145" s="123">
        <v>1</v>
      </c>
      <c r="J145" s="124" t="s">
        <v>174</v>
      </c>
      <c r="K145" s="97" t="s">
        <v>17</v>
      </c>
      <c r="L145" s="125" t="s">
        <v>450</v>
      </c>
      <c r="M145" s="126">
        <v>640</v>
      </c>
      <c r="N145" s="127">
        <v>640</v>
      </c>
      <c r="O145" s="128" t="s">
        <v>93</v>
      </c>
      <c r="P145" s="47"/>
    </row>
    <row r="146" spans="1:16" s="3" customFormat="1" ht="57" customHeight="1">
      <c r="A146" s="25">
        <v>10</v>
      </c>
      <c r="B146" s="41"/>
      <c r="C146" s="95" t="s">
        <v>430</v>
      </c>
      <c r="D146" s="96" t="s">
        <v>441</v>
      </c>
      <c r="E146" s="97" t="s">
        <v>456</v>
      </c>
      <c r="F146" s="97">
        <v>381</v>
      </c>
      <c r="G146" s="97">
        <v>12</v>
      </c>
      <c r="H146" s="98">
        <v>2.1</v>
      </c>
      <c r="I146" s="123">
        <v>1</v>
      </c>
      <c r="J146" s="124" t="s">
        <v>174</v>
      </c>
      <c r="K146" s="97" t="s">
        <v>52</v>
      </c>
      <c r="L146" s="125" t="s">
        <v>450</v>
      </c>
      <c r="M146" s="126">
        <v>1524</v>
      </c>
      <c r="N146" s="127">
        <v>1524</v>
      </c>
      <c r="O146" s="128" t="s">
        <v>93</v>
      </c>
      <c r="P146" s="47"/>
    </row>
    <row r="147" spans="1:16" s="3" customFormat="1" ht="57" customHeight="1">
      <c r="A147" s="25">
        <v>11</v>
      </c>
      <c r="B147" s="41"/>
      <c r="C147" s="95" t="s">
        <v>430</v>
      </c>
      <c r="D147" s="96"/>
      <c r="E147" s="97" t="s">
        <v>457</v>
      </c>
      <c r="F147" s="97">
        <v>781</v>
      </c>
      <c r="G147" s="97">
        <v>23</v>
      </c>
      <c r="H147" s="98">
        <v>6.4</v>
      </c>
      <c r="I147" s="123">
        <v>1</v>
      </c>
      <c r="J147" s="124" t="s">
        <v>174</v>
      </c>
      <c r="K147" s="97" t="s">
        <v>52</v>
      </c>
      <c r="L147" s="125" t="s">
        <v>450</v>
      </c>
      <c r="M147" s="126">
        <v>3124</v>
      </c>
      <c r="N147" s="127">
        <v>3124</v>
      </c>
      <c r="O147" s="128" t="s">
        <v>93</v>
      </c>
      <c r="P147" s="47"/>
    </row>
    <row r="148" spans="1:16" s="3" customFormat="1" ht="57" customHeight="1">
      <c r="A148" s="25">
        <v>12</v>
      </c>
      <c r="B148" s="41"/>
      <c r="C148" s="95" t="s">
        <v>430</v>
      </c>
      <c r="D148" s="96" t="s">
        <v>447</v>
      </c>
      <c r="E148" s="97" t="s">
        <v>458</v>
      </c>
      <c r="F148" s="97">
        <v>215</v>
      </c>
      <c r="G148" s="97">
        <v>9</v>
      </c>
      <c r="H148" s="98">
        <v>1.8</v>
      </c>
      <c r="I148" s="123">
        <v>1</v>
      </c>
      <c r="J148" s="124" t="s">
        <v>174</v>
      </c>
      <c r="K148" s="97" t="s">
        <v>52</v>
      </c>
      <c r="L148" s="125" t="s">
        <v>450</v>
      </c>
      <c r="M148" s="126">
        <v>860</v>
      </c>
      <c r="N148" s="127">
        <v>860</v>
      </c>
      <c r="O148" s="128" t="s">
        <v>93</v>
      </c>
      <c r="P148" s="47"/>
    </row>
    <row r="149" spans="1:16" s="3" customFormat="1" ht="57" customHeight="1">
      <c r="A149" s="25">
        <v>13</v>
      </c>
      <c r="B149" s="41"/>
      <c r="C149" s="95" t="s">
        <v>430</v>
      </c>
      <c r="D149" s="96"/>
      <c r="E149" s="97" t="s">
        <v>459</v>
      </c>
      <c r="F149" s="97">
        <v>957</v>
      </c>
      <c r="G149" s="97">
        <v>39</v>
      </c>
      <c r="H149" s="98">
        <v>6.66</v>
      </c>
      <c r="I149" s="123">
        <v>1</v>
      </c>
      <c r="J149" s="124" t="s">
        <v>174</v>
      </c>
      <c r="K149" s="97" t="s">
        <v>52</v>
      </c>
      <c r="L149" s="125" t="s">
        <v>450</v>
      </c>
      <c r="M149" s="126">
        <v>3828</v>
      </c>
      <c r="N149" s="127">
        <v>3828</v>
      </c>
      <c r="O149" s="128" t="s">
        <v>93</v>
      </c>
      <c r="P149" s="47"/>
    </row>
    <row r="150" spans="1:16" s="3" customFormat="1" ht="57" customHeight="1">
      <c r="A150" s="39" t="s">
        <v>460</v>
      </c>
      <c r="B150" s="39"/>
      <c r="C150" s="40"/>
      <c r="D150" s="28"/>
      <c r="E150" s="40"/>
      <c r="F150" s="100">
        <f>SUM(F137:F149)</f>
        <v>5449</v>
      </c>
      <c r="G150" s="100">
        <f>SUM(G137:G149)</f>
        <v>389</v>
      </c>
      <c r="H150" s="101">
        <f>SUM(H137:H149)</f>
        <v>48.57769999999999</v>
      </c>
      <c r="I150" s="129">
        <f>SUM(I137:I149)</f>
        <v>18</v>
      </c>
      <c r="J150" s="117"/>
      <c r="K150" s="116"/>
      <c r="L150" s="130"/>
      <c r="M150" s="100">
        <f>SUM(M137:M149)</f>
        <v>17744</v>
      </c>
      <c r="N150" s="100">
        <f>SUM(N137:N149)</f>
        <v>16392</v>
      </c>
      <c r="O150" s="131"/>
      <c r="P150" s="47"/>
    </row>
    <row r="151" spans="1:16" s="3" customFormat="1" ht="57" customHeight="1">
      <c r="A151" s="25">
        <v>1</v>
      </c>
      <c r="B151" s="41"/>
      <c r="C151" s="102" t="s">
        <v>461</v>
      </c>
      <c r="D151" s="103" t="s">
        <v>462</v>
      </c>
      <c r="E151" s="104" t="s">
        <v>463</v>
      </c>
      <c r="F151" s="105">
        <v>452</v>
      </c>
      <c r="G151" s="105">
        <v>36</v>
      </c>
      <c r="H151" s="106">
        <v>4.55</v>
      </c>
      <c r="I151" s="132">
        <v>1</v>
      </c>
      <c r="J151" s="108" t="s">
        <v>413</v>
      </c>
      <c r="K151" s="133" t="s">
        <v>464</v>
      </c>
      <c r="L151" s="102" t="s">
        <v>465</v>
      </c>
      <c r="M151" s="105">
        <v>900</v>
      </c>
      <c r="N151" s="30">
        <f aca="true" t="shared" si="3" ref="N151:N174">M151/2</f>
        <v>450</v>
      </c>
      <c r="O151" s="29" t="s">
        <v>93</v>
      </c>
      <c r="P151" s="74"/>
    </row>
    <row r="152" spans="1:16" s="3" customFormat="1" ht="57" customHeight="1">
      <c r="A152" s="25">
        <v>2</v>
      </c>
      <c r="B152" s="41"/>
      <c r="C152" s="102" t="s">
        <v>461</v>
      </c>
      <c r="D152" s="103" t="s">
        <v>462</v>
      </c>
      <c r="E152" s="102" t="s">
        <v>466</v>
      </c>
      <c r="F152" s="107">
        <v>699</v>
      </c>
      <c r="G152" s="105">
        <v>53</v>
      </c>
      <c r="H152" s="106">
        <v>12.39</v>
      </c>
      <c r="I152" s="132">
        <v>1</v>
      </c>
      <c r="J152" s="108" t="s">
        <v>174</v>
      </c>
      <c r="K152" s="133" t="s">
        <v>467</v>
      </c>
      <c r="L152" s="134" t="s">
        <v>468</v>
      </c>
      <c r="M152" s="105">
        <v>1400</v>
      </c>
      <c r="N152" s="30">
        <f t="shared" si="3"/>
        <v>700</v>
      </c>
      <c r="O152" s="29" t="s">
        <v>93</v>
      </c>
      <c r="P152" s="74"/>
    </row>
    <row r="153" spans="1:16" s="3" customFormat="1" ht="57" customHeight="1">
      <c r="A153" s="25">
        <v>3</v>
      </c>
      <c r="B153" s="41"/>
      <c r="C153" s="102" t="s">
        <v>461</v>
      </c>
      <c r="D153" s="103" t="s">
        <v>462</v>
      </c>
      <c r="E153" s="102" t="s">
        <v>469</v>
      </c>
      <c r="F153" s="105">
        <v>738</v>
      </c>
      <c r="G153" s="105">
        <v>50</v>
      </c>
      <c r="H153" s="106">
        <v>11</v>
      </c>
      <c r="I153" s="132">
        <v>1</v>
      </c>
      <c r="J153" s="108" t="s">
        <v>470</v>
      </c>
      <c r="K153" s="133" t="s">
        <v>467</v>
      </c>
      <c r="L153" s="134" t="s">
        <v>471</v>
      </c>
      <c r="M153" s="105">
        <v>1500</v>
      </c>
      <c r="N153" s="30">
        <f t="shared" si="3"/>
        <v>750</v>
      </c>
      <c r="O153" s="29" t="s">
        <v>93</v>
      </c>
      <c r="P153" s="74"/>
    </row>
    <row r="154" spans="1:16" s="3" customFormat="1" ht="57" customHeight="1">
      <c r="A154" s="25">
        <v>4</v>
      </c>
      <c r="B154" s="41"/>
      <c r="C154" s="102" t="s">
        <v>461</v>
      </c>
      <c r="D154" s="103" t="s">
        <v>462</v>
      </c>
      <c r="E154" s="102" t="s">
        <v>472</v>
      </c>
      <c r="F154" s="105">
        <v>1638</v>
      </c>
      <c r="G154" s="105">
        <v>84</v>
      </c>
      <c r="H154" s="106">
        <v>23.9</v>
      </c>
      <c r="I154" s="132">
        <v>1</v>
      </c>
      <c r="J154" s="108" t="s">
        <v>16</v>
      </c>
      <c r="K154" s="133" t="s">
        <v>473</v>
      </c>
      <c r="L154" s="134" t="s">
        <v>474</v>
      </c>
      <c r="M154" s="105">
        <v>3200</v>
      </c>
      <c r="N154" s="30">
        <f t="shared" si="3"/>
        <v>1600</v>
      </c>
      <c r="O154" s="29" t="s">
        <v>93</v>
      </c>
      <c r="P154" s="74"/>
    </row>
    <row r="155" spans="1:16" s="3" customFormat="1" ht="57" customHeight="1">
      <c r="A155" s="25">
        <v>5</v>
      </c>
      <c r="B155" s="41"/>
      <c r="C155" s="102" t="s">
        <v>461</v>
      </c>
      <c r="D155" s="102" t="s">
        <v>462</v>
      </c>
      <c r="E155" s="102" t="s">
        <v>475</v>
      </c>
      <c r="F155" s="105">
        <v>1764</v>
      </c>
      <c r="G155" s="105">
        <v>189</v>
      </c>
      <c r="H155" s="106">
        <v>40.5</v>
      </c>
      <c r="I155" s="132">
        <v>1</v>
      </c>
      <c r="J155" s="108" t="s">
        <v>413</v>
      </c>
      <c r="K155" s="133" t="s">
        <v>467</v>
      </c>
      <c r="L155" s="134" t="s">
        <v>476</v>
      </c>
      <c r="M155" s="105">
        <v>3500</v>
      </c>
      <c r="N155" s="30">
        <f t="shared" si="3"/>
        <v>1750</v>
      </c>
      <c r="O155" s="29" t="s">
        <v>93</v>
      </c>
      <c r="P155" s="74"/>
    </row>
    <row r="156" spans="1:16" s="3" customFormat="1" ht="57" customHeight="1">
      <c r="A156" s="25">
        <v>6</v>
      </c>
      <c r="B156" s="41"/>
      <c r="C156" s="102" t="s">
        <v>461</v>
      </c>
      <c r="D156" s="102" t="s">
        <v>462</v>
      </c>
      <c r="E156" s="102" t="s">
        <v>477</v>
      </c>
      <c r="F156" s="105">
        <v>941</v>
      </c>
      <c r="G156" s="105">
        <v>51</v>
      </c>
      <c r="H156" s="106">
        <v>13</v>
      </c>
      <c r="I156" s="132">
        <v>1</v>
      </c>
      <c r="J156" s="108" t="s">
        <v>16</v>
      </c>
      <c r="K156" s="102" t="s">
        <v>52</v>
      </c>
      <c r="L156" s="102" t="s">
        <v>478</v>
      </c>
      <c r="M156" s="105">
        <v>1900</v>
      </c>
      <c r="N156" s="30">
        <f t="shared" si="3"/>
        <v>950</v>
      </c>
      <c r="O156" s="29" t="s">
        <v>93</v>
      </c>
      <c r="P156" s="74"/>
    </row>
    <row r="157" spans="1:16" s="3" customFormat="1" ht="57" customHeight="1">
      <c r="A157" s="25">
        <v>7</v>
      </c>
      <c r="B157" s="41"/>
      <c r="C157" s="102" t="s">
        <v>461</v>
      </c>
      <c r="D157" s="102" t="s">
        <v>462</v>
      </c>
      <c r="E157" s="102" t="s">
        <v>479</v>
      </c>
      <c r="F157" s="105">
        <v>375</v>
      </c>
      <c r="G157" s="105">
        <v>46</v>
      </c>
      <c r="H157" s="106">
        <v>6.7</v>
      </c>
      <c r="I157" s="132">
        <v>1</v>
      </c>
      <c r="J157" s="108" t="s">
        <v>480</v>
      </c>
      <c r="K157" s="102" t="s">
        <v>481</v>
      </c>
      <c r="L157" s="102" t="s">
        <v>482</v>
      </c>
      <c r="M157" s="105">
        <v>800</v>
      </c>
      <c r="N157" s="30">
        <f t="shared" si="3"/>
        <v>400</v>
      </c>
      <c r="O157" s="29" t="s">
        <v>93</v>
      </c>
      <c r="P157" s="74"/>
    </row>
    <row r="158" spans="1:16" s="3" customFormat="1" ht="57" customHeight="1">
      <c r="A158" s="25">
        <v>8</v>
      </c>
      <c r="B158" s="41"/>
      <c r="C158" s="102" t="s">
        <v>461</v>
      </c>
      <c r="D158" s="102" t="s">
        <v>462</v>
      </c>
      <c r="E158" s="102" t="s">
        <v>483</v>
      </c>
      <c r="F158" s="105">
        <v>623</v>
      </c>
      <c r="G158" s="105">
        <v>23</v>
      </c>
      <c r="H158" s="106">
        <v>7.1</v>
      </c>
      <c r="I158" s="132">
        <v>1</v>
      </c>
      <c r="J158" s="108" t="s">
        <v>16</v>
      </c>
      <c r="K158" s="102" t="s">
        <v>484</v>
      </c>
      <c r="L158" s="102" t="s">
        <v>485</v>
      </c>
      <c r="M158" s="105">
        <v>1300</v>
      </c>
      <c r="N158" s="30">
        <f t="shared" si="3"/>
        <v>650</v>
      </c>
      <c r="O158" s="29" t="s">
        <v>93</v>
      </c>
      <c r="P158" s="74"/>
    </row>
    <row r="159" spans="1:16" s="3" customFormat="1" ht="57" customHeight="1">
      <c r="A159" s="25">
        <v>9</v>
      </c>
      <c r="B159" s="41"/>
      <c r="C159" s="102" t="s">
        <v>461</v>
      </c>
      <c r="D159" s="102" t="s">
        <v>462</v>
      </c>
      <c r="E159" s="102" t="s">
        <v>486</v>
      </c>
      <c r="F159" s="105">
        <v>543</v>
      </c>
      <c r="G159" s="105">
        <v>41</v>
      </c>
      <c r="H159" s="106">
        <v>2.9</v>
      </c>
      <c r="I159" s="132">
        <v>1</v>
      </c>
      <c r="J159" s="108" t="s">
        <v>413</v>
      </c>
      <c r="K159" s="102" t="s">
        <v>484</v>
      </c>
      <c r="L159" s="102" t="s">
        <v>487</v>
      </c>
      <c r="M159" s="105">
        <v>1100</v>
      </c>
      <c r="N159" s="30">
        <f t="shared" si="3"/>
        <v>550</v>
      </c>
      <c r="O159" s="29" t="s">
        <v>93</v>
      </c>
      <c r="P159" s="74"/>
    </row>
    <row r="160" spans="1:16" s="3" customFormat="1" ht="57" customHeight="1">
      <c r="A160" s="25">
        <v>10</v>
      </c>
      <c r="B160" s="41"/>
      <c r="C160" s="102" t="s">
        <v>461</v>
      </c>
      <c r="D160" s="102" t="s">
        <v>462</v>
      </c>
      <c r="E160" s="102" t="s">
        <v>488</v>
      </c>
      <c r="F160" s="105">
        <v>2185</v>
      </c>
      <c r="G160" s="105">
        <v>222</v>
      </c>
      <c r="H160" s="106">
        <v>13.8</v>
      </c>
      <c r="I160" s="132">
        <v>1</v>
      </c>
      <c r="J160" s="108" t="s">
        <v>413</v>
      </c>
      <c r="K160" s="133" t="s">
        <v>467</v>
      </c>
      <c r="L160" s="102" t="s">
        <v>489</v>
      </c>
      <c r="M160" s="105">
        <v>4370</v>
      </c>
      <c r="N160" s="30">
        <f t="shared" si="3"/>
        <v>2185</v>
      </c>
      <c r="O160" s="29" t="s">
        <v>93</v>
      </c>
      <c r="P160" s="74"/>
    </row>
    <row r="161" spans="1:16" s="3" customFormat="1" ht="57" customHeight="1">
      <c r="A161" s="25">
        <v>11</v>
      </c>
      <c r="B161" s="41"/>
      <c r="C161" s="102" t="s">
        <v>461</v>
      </c>
      <c r="D161" s="102" t="s">
        <v>462</v>
      </c>
      <c r="E161" s="102" t="s">
        <v>490</v>
      </c>
      <c r="F161" s="105">
        <v>1890</v>
      </c>
      <c r="G161" s="105">
        <v>121</v>
      </c>
      <c r="H161" s="106">
        <v>20</v>
      </c>
      <c r="I161" s="132">
        <v>1</v>
      </c>
      <c r="J161" s="108" t="s">
        <v>491</v>
      </c>
      <c r="K161" s="133" t="s">
        <v>467</v>
      </c>
      <c r="L161" s="102" t="s">
        <v>492</v>
      </c>
      <c r="M161" s="105">
        <v>3780</v>
      </c>
      <c r="N161" s="30">
        <f t="shared" si="3"/>
        <v>1890</v>
      </c>
      <c r="O161" s="29" t="s">
        <v>93</v>
      </c>
      <c r="P161" s="74"/>
    </row>
    <row r="162" spans="1:16" s="3" customFormat="1" ht="57" customHeight="1">
      <c r="A162" s="25">
        <v>12</v>
      </c>
      <c r="B162" s="41"/>
      <c r="C162" s="102" t="s">
        <v>461</v>
      </c>
      <c r="D162" s="102" t="s">
        <v>462</v>
      </c>
      <c r="E162" s="102" t="s">
        <v>493</v>
      </c>
      <c r="F162" s="105">
        <v>1911</v>
      </c>
      <c r="G162" s="105">
        <v>163</v>
      </c>
      <c r="H162" s="106">
        <v>36</v>
      </c>
      <c r="I162" s="132">
        <v>1</v>
      </c>
      <c r="J162" s="108" t="s">
        <v>16</v>
      </c>
      <c r="K162" s="133" t="s">
        <v>494</v>
      </c>
      <c r="L162" s="102" t="s">
        <v>495</v>
      </c>
      <c r="M162" s="105">
        <v>3820</v>
      </c>
      <c r="N162" s="30">
        <f t="shared" si="3"/>
        <v>1910</v>
      </c>
      <c r="O162" s="29" t="s">
        <v>93</v>
      </c>
      <c r="P162" s="74"/>
    </row>
    <row r="163" spans="1:16" s="3" customFormat="1" ht="57" customHeight="1">
      <c r="A163" s="25">
        <v>13</v>
      </c>
      <c r="B163" s="41"/>
      <c r="C163" s="102" t="s">
        <v>461</v>
      </c>
      <c r="D163" s="102" t="s">
        <v>462</v>
      </c>
      <c r="E163" s="102" t="s">
        <v>496</v>
      </c>
      <c r="F163" s="105">
        <v>2056</v>
      </c>
      <c r="G163" s="105">
        <v>251</v>
      </c>
      <c r="H163" s="106">
        <v>22</v>
      </c>
      <c r="I163" s="132">
        <v>1</v>
      </c>
      <c r="J163" s="108" t="s">
        <v>16</v>
      </c>
      <c r="K163" s="102" t="s">
        <v>467</v>
      </c>
      <c r="L163" s="102" t="s">
        <v>497</v>
      </c>
      <c r="M163" s="105">
        <v>4110</v>
      </c>
      <c r="N163" s="30">
        <f t="shared" si="3"/>
        <v>2055</v>
      </c>
      <c r="O163" s="29" t="s">
        <v>93</v>
      </c>
      <c r="P163" s="74"/>
    </row>
    <row r="164" spans="1:16" s="3" customFormat="1" ht="57" customHeight="1">
      <c r="A164" s="25">
        <v>14</v>
      </c>
      <c r="B164" s="41"/>
      <c r="C164" s="102" t="s">
        <v>461</v>
      </c>
      <c r="D164" s="102" t="s">
        <v>462</v>
      </c>
      <c r="E164" s="102" t="s">
        <v>498</v>
      </c>
      <c r="F164" s="105">
        <v>339</v>
      </c>
      <c r="G164" s="105">
        <v>29</v>
      </c>
      <c r="H164" s="106">
        <v>7.3</v>
      </c>
      <c r="I164" s="132">
        <v>1</v>
      </c>
      <c r="J164" s="108" t="s">
        <v>499</v>
      </c>
      <c r="K164" s="102" t="s">
        <v>500</v>
      </c>
      <c r="L164" s="102" t="s">
        <v>501</v>
      </c>
      <c r="M164" s="105">
        <v>680</v>
      </c>
      <c r="N164" s="30">
        <f t="shared" si="3"/>
        <v>340</v>
      </c>
      <c r="O164" s="29" t="s">
        <v>93</v>
      </c>
      <c r="P164" s="74"/>
    </row>
    <row r="165" spans="1:16" s="3" customFormat="1" ht="57" customHeight="1">
      <c r="A165" s="25">
        <v>15</v>
      </c>
      <c r="B165" s="41"/>
      <c r="C165" s="102" t="s">
        <v>461</v>
      </c>
      <c r="D165" s="102" t="s">
        <v>462</v>
      </c>
      <c r="E165" s="102" t="s">
        <v>502</v>
      </c>
      <c r="F165" s="105">
        <v>320</v>
      </c>
      <c r="G165" s="105">
        <v>46</v>
      </c>
      <c r="H165" s="106">
        <v>7</v>
      </c>
      <c r="I165" s="132">
        <v>1</v>
      </c>
      <c r="J165" s="108" t="s">
        <v>503</v>
      </c>
      <c r="K165" s="102" t="s">
        <v>504</v>
      </c>
      <c r="L165" s="102" t="s">
        <v>505</v>
      </c>
      <c r="M165" s="105">
        <v>640</v>
      </c>
      <c r="N165" s="30">
        <f t="shared" si="3"/>
        <v>320</v>
      </c>
      <c r="O165" s="29" t="s">
        <v>93</v>
      </c>
      <c r="P165" s="74"/>
    </row>
    <row r="166" spans="1:16" s="3" customFormat="1" ht="57" customHeight="1">
      <c r="A166" s="25">
        <v>16</v>
      </c>
      <c r="B166" s="41"/>
      <c r="C166" s="102" t="s">
        <v>461</v>
      </c>
      <c r="D166" s="102" t="s">
        <v>506</v>
      </c>
      <c r="E166" s="102" t="s">
        <v>507</v>
      </c>
      <c r="F166" s="105">
        <v>2000</v>
      </c>
      <c r="G166" s="105">
        <v>800</v>
      </c>
      <c r="H166" s="106">
        <v>30</v>
      </c>
      <c r="I166" s="132">
        <v>1</v>
      </c>
      <c r="J166" s="108">
        <v>2003</v>
      </c>
      <c r="K166" s="108" t="s">
        <v>508</v>
      </c>
      <c r="L166" s="102" t="s">
        <v>509</v>
      </c>
      <c r="M166" s="105">
        <v>3000</v>
      </c>
      <c r="N166" s="30">
        <f t="shared" si="3"/>
        <v>1500</v>
      </c>
      <c r="O166" s="29" t="s">
        <v>93</v>
      </c>
      <c r="P166" s="74"/>
    </row>
    <row r="167" spans="1:16" s="3" customFormat="1" ht="57" customHeight="1">
      <c r="A167" s="25">
        <v>17</v>
      </c>
      <c r="B167" s="41"/>
      <c r="C167" s="102" t="s">
        <v>461</v>
      </c>
      <c r="D167" s="102" t="s">
        <v>510</v>
      </c>
      <c r="E167" s="108" t="s">
        <v>511</v>
      </c>
      <c r="F167" s="105">
        <v>600</v>
      </c>
      <c r="G167" s="105">
        <v>400</v>
      </c>
      <c r="H167" s="106">
        <v>18</v>
      </c>
      <c r="I167" s="132">
        <v>1</v>
      </c>
      <c r="J167" s="108" t="s">
        <v>512</v>
      </c>
      <c r="K167" s="108" t="s">
        <v>508</v>
      </c>
      <c r="L167" s="102" t="s">
        <v>513</v>
      </c>
      <c r="M167" s="105">
        <v>1000</v>
      </c>
      <c r="N167" s="30">
        <f t="shared" si="3"/>
        <v>500</v>
      </c>
      <c r="O167" s="29" t="s">
        <v>93</v>
      </c>
      <c r="P167" s="74"/>
    </row>
    <row r="168" spans="1:16" s="3" customFormat="1" ht="57" customHeight="1">
      <c r="A168" s="25">
        <v>18</v>
      </c>
      <c r="B168" s="41"/>
      <c r="C168" s="102" t="s">
        <v>461</v>
      </c>
      <c r="D168" s="102" t="s">
        <v>462</v>
      </c>
      <c r="E168" s="102" t="s">
        <v>514</v>
      </c>
      <c r="F168" s="105">
        <v>653</v>
      </c>
      <c r="G168" s="105">
        <v>56</v>
      </c>
      <c r="H168" s="106">
        <v>12</v>
      </c>
      <c r="I168" s="132">
        <v>1</v>
      </c>
      <c r="J168" s="108" t="s">
        <v>470</v>
      </c>
      <c r="K168" s="133" t="s">
        <v>467</v>
      </c>
      <c r="L168" s="134" t="s">
        <v>515</v>
      </c>
      <c r="M168" s="105">
        <v>1300</v>
      </c>
      <c r="N168" s="30">
        <f t="shared" si="3"/>
        <v>650</v>
      </c>
      <c r="O168" s="29" t="s">
        <v>93</v>
      </c>
      <c r="P168" s="74"/>
    </row>
    <row r="169" spans="1:16" s="3" customFormat="1" ht="57" customHeight="1">
      <c r="A169" s="25">
        <v>19</v>
      </c>
      <c r="B169" s="41"/>
      <c r="C169" s="102" t="s">
        <v>461</v>
      </c>
      <c r="D169" s="102" t="s">
        <v>462</v>
      </c>
      <c r="E169" s="102" t="s">
        <v>516</v>
      </c>
      <c r="F169" s="105">
        <v>1749</v>
      </c>
      <c r="G169" s="105">
        <v>98</v>
      </c>
      <c r="H169" s="106">
        <v>21</v>
      </c>
      <c r="I169" s="132">
        <v>1</v>
      </c>
      <c r="J169" s="108" t="s">
        <v>517</v>
      </c>
      <c r="K169" s="102" t="s">
        <v>52</v>
      </c>
      <c r="L169" s="134" t="s">
        <v>518</v>
      </c>
      <c r="M169" s="105">
        <v>3500</v>
      </c>
      <c r="N169" s="30">
        <f t="shared" si="3"/>
        <v>1750</v>
      </c>
      <c r="O169" s="29" t="s">
        <v>93</v>
      </c>
      <c r="P169" s="74"/>
    </row>
    <row r="170" spans="1:16" s="3" customFormat="1" ht="57" customHeight="1">
      <c r="A170" s="25">
        <v>20</v>
      </c>
      <c r="B170" s="41"/>
      <c r="C170" s="102" t="s">
        <v>461</v>
      </c>
      <c r="D170" s="102" t="s">
        <v>462</v>
      </c>
      <c r="E170" s="102" t="s">
        <v>519</v>
      </c>
      <c r="F170" s="105">
        <v>567</v>
      </c>
      <c r="G170" s="105">
        <v>34</v>
      </c>
      <c r="H170" s="106">
        <v>12</v>
      </c>
      <c r="I170" s="132">
        <v>1</v>
      </c>
      <c r="J170" s="108" t="s">
        <v>512</v>
      </c>
      <c r="K170" s="133" t="s">
        <v>473</v>
      </c>
      <c r="L170" s="134" t="s">
        <v>520</v>
      </c>
      <c r="M170" s="105">
        <v>1150</v>
      </c>
      <c r="N170" s="30">
        <f t="shared" si="3"/>
        <v>575</v>
      </c>
      <c r="O170" s="29" t="s">
        <v>93</v>
      </c>
      <c r="P170" s="74"/>
    </row>
    <row r="171" spans="1:16" s="3" customFormat="1" ht="57" customHeight="1">
      <c r="A171" s="25">
        <v>21</v>
      </c>
      <c r="B171" s="41"/>
      <c r="C171" s="102" t="s">
        <v>461</v>
      </c>
      <c r="D171" s="102" t="s">
        <v>506</v>
      </c>
      <c r="E171" s="108" t="s">
        <v>521</v>
      </c>
      <c r="F171" s="105">
        <v>1500</v>
      </c>
      <c r="G171" s="105">
        <v>400</v>
      </c>
      <c r="H171" s="106">
        <v>21</v>
      </c>
      <c r="I171" s="132">
        <v>1</v>
      </c>
      <c r="J171" s="108">
        <v>2005</v>
      </c>
      <c r="K171" s="108" t="s">
        <v>508</v>
      </c>
      <c r="L171" s="102" t="s">
        <v>522</v>
      </c>
      <c r="M171" s="105">
        <v>2300</v>
      </c>
      <c r="N171" s="30">
        <f t="shared" si="3"/>
        <v>1150</v>
      </c>
      <c r="O171" s="29" t="s">
        <v>93</v>
      </c>
      <c r="P171" s="74"/>
    </row>
    <row r="172" spans="1:16" s="3" customFormat="1" ht="57" customHeight="1">
      <c r="A172" s="25">
        <v>22</v>
      </c>
      <c r="B172" s="41"/>
      <c r="C172" s="102" t="s">
        <v>461</v>
      </c>
      <c r="D172" s="102" t="s">
        <v>506</v>
      </c>
      <c r="E172" s="108" t="s">
        <v>523</v>
      </c>
      <c r="F172" s="105">
        <v>800</v>
      </c>
      <c r="G172" s="105">
        <v>800</v>
      </c>
      <c r="H172" s="106">
        <v>30</v>
      </c>
      <c r="I172" s="132">
        <v>1</v>
      </c>
      <c r="J172" s="108" t="s">
        <v>512</v>
      </c>
      <c r="K172" s="108" t="s">
        <v>524</v>
      </c>
      <c r="L172" s="102" t="s">
        <v>525</v>
      </c>
      <c r="M172" s="105">
        <v>800</v>
      </c>
      <c r="N172" s="30">
        <f t="shared" si="3"/>
        <v>400</v>
      </c>
      <c r="O172" s="29" t="s">
        <v>93</v>
      </c>
      <c r="P172" s="74"/>
    </row>
    <row r="173" spans="1:16" s="3" customFormat="1" ht="57" customHeight="1">
      <c r="A173" s="25">
        <v>23</v>
      </c>
      <c r="B173" s="41"/>
      <c r="C173" s="102" t="s">
        <v>461</v>
      </c>
      <c r="D173" s="102" t="s">
        <v>510</v>
      </c>
      <c r="E173" s="108" t="s">
        <v>526</v>
      </c>
      <c r="F173" s="105">
        <v>1000</v>
      </c>
      <c r="G173" s="105">
        <v>700</v>
      </c>
      <c r="H173" s="106">
        <v>15</v>
      </c>
      <c r="I173" s="132">
        <v>1</v>
      </c>
      <c r="J173" s="108" t="s">
        <v>512</v>
      </c>
      <c r="K173" s="108" t="s">
        <v>524</v>
      </c>
      <c r="L173" s="102" t="s">
        <v>527</v>
      </c>
      <c r="M173" s="105">
        <v>1800</v>
      </c>
      <c r="N173" s="30">
        <f t="shared" si="3"/>
        <v>900</v>
      </c>
      <c r="O173" s="29" t="s">
        <v>93</v>
      </c>
      <c r="P173" s="74"/>
    </row>
    <row r="174" spans="1:16" s="3" customFormat="1" ht="57" customHeight="1">
      <c r="A174" s="25">
        <v>24</v>
      </c>
      <c r="B174" s="41"/>
      <c r="C174" s="109" t="s">
        <v>461</v>
      </c>
      <c r="D174" s="109" t="s">
        <v>462</v>
      </c>
      <c r="E174" s="109" t="s">
        <v>528</v>
      </c>
      <c r="F174" s="110">
        <v>820</v>
      </c>
      <c r="G174" s="110">
        <v>198</v>
      </c>
      <c r="H174" s="111">
        <v>21.5</v>
      </c>
      <c r="I174" s="132">
        <v>1</v>
      </c>
      <c r="J174" s="135">
        <v>2011</v>
      </c>
      <c r="K174" s="136" t="s">
        <v>529</v>
      </c>
      <c r="L174" s="137" t="s">
        <v>530</v>
      </c>
      <c r="M174" s="110">
        <v>1650</v>
      </c>
      <c r="N174" s="30">
        <f t="shared" si="3"/>
        <v>825</v>
      </c>
      <c r="O174" s="29" t="s">
        <v>93</v>
      </c>
      <c r="P174" s="74"/>
    </row>
    <row r="175" spans="1:16" s="3" customFormat="1" ht="57" customHeight="1">
      <c r="A175" s="112" t="s">
        <v>531</v>
      </c>
      <c r="B175" s="113"/>
      <c r="C175" s="114"/>
      <c r="D175" s="114"/>
      <c r="E175" s="115"/>
      <c r="F175" s="100">
        <f>SUM(F151:F174)</f>
        <v>26163</v>
      </c>
      <c r="G175" s="100">
        <f>SUM(G151:G174)</f>
        <v>4891</v>
      </c>
      <c r="H175" s="101">
        <f>SUM(H151:H174)</f>
        <v>408.64</v>
      </c>
      <c r="I175" s="100">
        <f>SUM(I151:I174)</f>
        <v>24</v>
      </c>
      <c r="J175" s="117"/>
      <c r="K175" s="116"/>
      <c r="L175" s="78"/>
      <c r="M175" s="30">
        <f>SUM(M151:M174)</f>
        <v>49500</v>
      </c>
      <c r="N175" s="30">
        <f>SUM(N151:N174)</f>
        <v>24750</v>
      </c>
      <c r="O175" s="33"/>
      <c r="P175" s="74"/>
    </row>
    <row r="176" spans="1:16" s="4" customFormat="1" ht="57" customHeight="1">
      <c r="A176" s="32">
        <v>1</v>
      </c>
      <c r="B176" s="29"/>
      <c r="C176" s="116" t="s">
        <v>532</v>
      </c>
      <c r="D176" s="29" t="s">
        <v>533</v>
      </c>
      <c r="E176" s="29" t="s">
        <v>534</v>
      </c>
      <c r="F176" s="30">
        <v>526</v>
      </c>
      <c r="G176" s="30">
        <v>28</v>
      </c>
      <c r="H176" s="31">
        <v>4.6</v>
      </c>
      <c r="I176" s="30">
        <v>15</v>
      </c>
      <c r="J176" s="55" t="s">
        <v>273</v>
      </c>
      <c r="K176" s="75" t="s">
        <v>73</v>
      </c>
      <c r="L176" s="78" t="s">
        <v>535</v>
      </c>
      <c r="M176" s="30">
        <v>1052</v>
      </c>
      <c r="N176" s="38">
        <v>631.2</v>
      </c>
      <c r="O176" s="28" t="s">
        <v>47</v>
      </c>
      <c r="P176" s="80" t="s">
        <v>162</v>
      </c>
    </row>
    <row r="177" spans="1:16" s="4" customFormat="1" ht="57" customHeight="1">
      <c r="A177" s="32">
        <v>2</v>
      </c>
      <c r="B177" s="29"/>
      <c r="C177" s="116" t="s">
        <v>532</v>
      </c>
      <c r="D177" s="29" t="s">
        <v>536</v>
      </c>
      <c r="E177" s="29" t="s">
        <v>537</v>
      </c>
      <c r="F177" s="30">
        <v>569</v>
      </c>
      <c r="G177" s="30">
        <v>21</v>
      </c>
      <c r="H177" s="31" t="s">
        <v>538</v>
      </c>
      <c r="I177" s="30">
        <v>9</v>
      </c>
      <c r="J177" s="55" t="s">
        <v>273</v>
      </c>
      <c r="K177" s="75" t="s">
        <v>73</v>
      </c>
      <c r="L177" s="78" t="s">
        <v>539</v>
      </c>
      <c r="M177" s="30">
        <v>1138</v>
      </c>
      <c r="N177" s="38">
        <v>682.8</v>
      </c>
      <c r="O177" s="28" t="s">
        <v>47</v>
      </c>
      <c r="P177" s="80" t="s">
        <v>162</v>
      </c>
    </row>
    <row r="178" spans="1:16" s="4" customFormat="1" ht="57" customHeight="1">
      <c r="A178" s="32">
        <v>3</v>
      </c>
      <c r="B178" s="29"/>
      <c r="C178" s="116" t="s">
        <v>532</v>
      </c>
      <c r="D178" s="117" t="s">
        <v>540</v>
      </c>
      <c r="E178" s="117" t="s">
        <v>541</v>
      </c>
      <c r="F178" s="100">
        <v>861</v>
      </c>
      <c r="G178" s="100">
        <v>57</v>
      </c>
      <c r="H178" s="101">
        <v>8.865</v>
      </c>
      <c r="I178" s="100">
        <v>22</v>
      </c>
      <c r="J178" s="117" t="s">
        <v>542</v>
      </c>
      <c r="K178" s="116" t="s">
        <v>65</v>
      </c>
      <c r="L178" s="78" t="s">
        <v>543</v>
      </c>
      <c r="M178" s="100">
        <v>1600</v>
      </c>
      <c r="N178" s="38">
        <v>200</v>
      </c>
      <c r="O178" s="138" t="s">
        <v>93</v>
      </c>
      <c r="P178" s="139"/>
    </row>
    <row r="179" spans="1:16" s="4" customFormat="1" ht="57" customHeight="1">
      <c r="A179" s="32">
        <v>4</v>
      </c>
      <c r="B179" s="29"/>
      <c r="C179" s="116" t="s">
        <v>532</v>
      </c>
      <c r="D179" s="117" t="s">
        <v>544</v>
      </c>
      <c r="E179" s="117" t="s">
        <v>545</v>
      </c>
      <c r="F179" s="100">
        <v>406</v>
      </c>
      <c r="G179" s="100">
        <v>36</v>
      </c>
      <c r="H179" s="101">
        <v>4.09</v>
      </c>
      <c r="I179" s="100">
        <v>10</v>
      </c>
      <c r="J179" s="117" t="s">
        <v>542</v>
      </c>
      <c r="K179" s="116" t="s">
        <v>65</v>
      </c>
      <c r="L179" s="78" t="s">
        <v>543</v>
      </c>
      <c r="M179" s="100">
        <v>750</v>
      </c>
      <c r="N179" s="38">
        <v>120</v>
      </c>
      <c r="O179" s="138" t="s">
        <v>93</v>
      </c>
      <c r="P179" s="139"/>
    </row>
    <row r="180" spans="1:16" s="4" customFormat="1" ht="57" customHeight="1">
      <c r="A180" s="32">
        <v>5</v>
      </c>
      <c r="B180" s="29"/>
      <c r="C180" s="116" t="s">
        <v>532</v>
      </c>
      <c r="D180" s="117" t="s">
        <v>546</v>
      </c>
      <c r="E180" s="117" t="s">
        <v>547</v>
      </c>
      <c r="F180" s="100">
        <v>600</v>
      </c>
      <c r="G180" s="100">
        <v>56</v>
      </c>
      <c r="H180" s="101">
        <v>5.13</v>
      </c>
      <c r="I180" s="100">
        <v>11</v>
      </c>
      <c r="J180" s="117" t="s">
        <v>273</v>
      </c>
      <c r="K180" s="116" t="s">
        <v>65</v>
      </c>
      <c r="L180" s="78" t="s">
        <v>543</v>
      </c>
      <c r="M180" s="100">
        <v>1100</v>
      </c>
      <c r="N180" s="38">
        <v>170</v>
      </c>
      <c r="O180" s="138" t="s">
        <v>93</v>
      </c>
      <c r="P180" s="139"/>
    </row>
    <row r="181" spans="1:16" s="4" customFormat="1" ht="57" customHeight="1">
      <c r="A181" s="40" t="s">
        <v>548</v>
      </c>
      <c r="B181" s="40"/>
      <c r="C181" s="40"/>
      <c r="D181" s="28"/>
      <c r="E181" s="40"/>
      <c r="F181" s="100">
        <f>SUM(F176:F180)</f>
        <v>2962</v>
      </c>
      <c r="G181" s="100">
        <f>SUM(G176:G180)</f>
        <v>198</v>
      </c>
      <c r="H181" s="101">
        <f>SUM(H176:H180)</f>
        <v>22.685</v>
      </c>
      <c r="I181" s="100"/>
      <c r="J181" s="117"/>
      <c r="K181" s="116"/>
      <c r="L181" s="118"/>
      <c r="M181" s="100">
        <f>SUM(M176:M180)</f>
        <v>5640</v>
      </c>
      <c r="N181" s="100">
        <f>SUM(N176:N180)</f>
        <v>1804</v>
      </c>
      <c r="O181" s="138"/>
      <c r="P181" s="80"/>
    </row>
  </sheetData>
  <sheetProtection/>
  <autoFilter ref="D1:D181"/>
  <mergeCells count="15">
    <mergeCell ref="A1:P1"/>
    <mergeCell ref="A2:P2"/>
    <mergeCell ref="A4:E4"/>
    <mergeCell ref="A44:E44"/>
    <mergeCell ref="A87:E87"/>
    <mergeCell ref="A96:E96"/>
    <mergeCell ref="A103:E103"/>
    <mergeCell ref="A110:E110"/>
    <mergeCell ref="A116:E116"/>
    <mergeCell ref="A124:E124"/>
    <mergeCell ref="A129:E129"/>
    <mergeCell ref="A136:E136"/>
    <mergeCell ref="A150:E150"/>
    <mergeCell ref="A175:E175"/>
    <mergeCell ref="A181:E181"/>
  </mergeCells>
  <printOptions/>
  <pageMargins left="0.2" right="0.11999999999999998" top="0.35" bottom="0.2" header="0.31" footer="0.31"/>
  <pageSetup horizontalDpi="200" verticalDpi="2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呆呆弟</cp:lastModifiedBy>
  <dcterms:created xsi:type="dcterms:W3CDTF">2006-09-13T11:21:00Z</dcterms:created>
  <dcterms:modified xsi:type="dcterms:W3CDTF">2022-08-25T01:27:03Z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2052-11.1.0.12353</vt:lpwstr>
  </property>
  <property fmtid="{D5CDD505-2E9C-101B-9397-08002B2CF9AE}" pid="4" name="I">
    <vt:lpwstr>15D9C9DCD4DC48A2A11782EE8EA1A6D0</vt:lpwstr>
  </property>
</Properties>
</file>